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Transfer\Projekty\2023\Dopravní stavby\2023-08 Lesonice 4102-7\"/>
    </mc:Choice>
  </mc:AlternateContent>
  <xr:revisionPtr revIDLastSave="0" documentId="13_ncr:1_{88E2F8F9-F48A-4DEA-89B7-9E4FDDA6297B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Rekapitulace" sheetId="7" r:id="rId1"/>
    <sheet name="000" sheetId="2" r:id="rId2"/>
    <sheet name="101" sheetId="3" r:id="rId3"/>
    <sheet name="102" sheetId="4" r:id="rId4"/>
    <sheet name="201" sheetId="5" r:id="rId5"/>
    <sheet name="202" sheetId="6" r:id="rId6"/>
  </sheets>
  <calcPr calcId="191029"/>
</workbook>
</file>

<file path=xl/calcChain.xml><?xml version="1.0" encoding="utf-8"?>
<calcChain xmlns="http://schemas.openxmlformats.org/spreadsheetml/2006/main">
  <c r="I223" i="6" l="1"/>
  <c r="I218" i="6"/>
  <c r="O218" i="6" s="1"/>
  <c r="I212" i="6"/>
  <c r="O212" i="6" s="1"/>
  <c r="I208" i="6"/>
  <c r="I203" i="6"/>
  <c r="O203" i="6" s="1"/>
  <c r="I199" i="6"/>
  <c r="O199" i="6" s="1"/>
  <c r="I194" i="6"/>
  <c r="O194" i="6" s="1"/>
  <c r="I190" i="6"/>
  <c r="O190" i="6" s="1"/>
  <c r="I186" i="6"/>
  <c r="I182" i="6"/>
  <c r="O182" i="6" s="1"/>
  <c r="I178" i="6"/>
  <c r="O178" i="6" s="1"/>
  <c r="I174" i="6"/>
  <c r="I169" i="6"/>
  <c r="O169" i="6" s="1"/>
  <c r="I165" i="6"/>
  <c r="O165" i="6" s="1"/>
  <c r="I161" i="6"/>
  <c r="O161" i="6" s="1"/>
  <c r="I157" i="6"/>
  <c r="O157" i="6" s="1"/>
  <c r="I153" i="6"/>
  <c r="O153" i="6" s="1"/>
  <c r="I149" i="6"/>
  <c r="O149" i="6" s="1"/>
  <c r="I145" i="6"/>
  <c r="I140" i="6"/>
  <c r="I135" i="6"/>
  <c r="O135" i="6" s="1"/>
  <c r="I131" i="6"/>
  <c r="O131" i="6" s="1"/>
  <c r="I126" i="6"/>
  <c r="O126" i="6" s="1"/>
  <c r="I122" i="6"/>
  <c r="I117" i="6"/>
  <c r="I112" i="6"/>
  <c r="O112" i="6" s="1"/>
  <c r="I108" i="6"/>
  <c r="I103" i="6"/>
  <c r="O103" i="6" s="1"/>
  <c r="I99" i="6"/>
  <c r="I94" i="6"/>
  <c r="O94" i="6" s="1"/>
  <c r="I90" i="6"/>
  <c r="I85" i="6"/>
  <c r="O85" i="6" s="1"/>
  <c r="I81" i="6"/>
  <c r="O81" i="6" s="1"/>
  <c r="I77" i="6"/>
  <c r="I72" i="6"/>
  <c r="O72" i="6" s="1"/>
  <c r="I68" i="6"/>
  <c r="I63" i="6"/>
  <c r="O63" i="6" s="1"/>
  <c r="I59" i="6"/>
  <c r="I54" i="6"/>
  <c r="O54" i="6" s="1"/>
  <c r="I50" i="6"/>
  <c r="O50" i="6" s="1"/>
  <c r="I46" i="6"/>
  <c r="O46" i="6" s="1"/>
  <c r="I42" i="6"/>
  <c r="I37" i="6"/>
  <c r="O37" i="6" s="1"/>
  <c r="I33" i="6"/>
  <c r="O33" i="6" s="1"/>
  <c r="I29" i="6"/>
  <c r="O29" i="6" s="1"/>
  <c r="I25" i="6"/>
  <c r="O25" i="6" s="1"/>
  <c r="I21" i="6"/>
  <c r="O21" i="6" s="1"/>
  <c r="I17" i="6"/>
  <c r="O17" i="6" s="1"/>
  <c r="I13" i="6"/>
  <c r="O13" i="6" s="1"/>
  <c r="I9" i="6"/>
  <c r="I376" i="5"/>
  <c r="O376" i="5" s="1"/>
  <c r="I372" i="5"/>
  <c r="O372" i="5" s="1"/>
  <c r="I367" i="5"/>
  <c r="I362" i="5"/>
  <c r="O362" i="5" s="1"/>
  <c r="I358" i="5"/>
  <c r="O358" i="5" s="1"/>
  <c r="I354" i="5"/>
  <c r="O354" i="5" s="1"/>
  <c r="I350" i="5"/>
  <c r="O350" i="5" s="1"/>
  <c r="I346" i="5"/>
  <c r="O346" i="5" s="1"/>
  <c r="I339" i="5"/>
  <c r="O339" i="5" s="1"/>
  <c r="I335" i="5"/>
  <c r="O335" i="5" s="1"/>
  <c r="I331" i="5"/>
  <c r="O331" i="5" s="1"/>
  <c r="I327" i="5"/>
  <c r="O327" i="5" s="1"/>
  <c r="I323" i="5"/>
  <c r="O323" i="5" s="1"/>
  <c r="I319" i="5"/>
  <c r="I314" i="5"/>
  <c r="O314" i="5" s="1"/>
  <c r="I311" i="5"/>
  <c r="O311" i="5" s="1"/>
  <c r="I305" i="5"/>
  <c r="O305" i="5" s="1"/>
  <c r="I301" i="5"/>
  <c r="O301" i="5" s="1"/>
  <c r="I296" i="5"/>
  <c r="O296" i="5" s="1"/>
  <c r="I292" i="5"/>
  <c r="O292" i="5" s="1"/>
  <c r="I288" i="5"/>
  <c r="O288" i="5" s="1"/>
  <c r="I284" i="5"/>
  <c r="O284" i="5" s="1"/>
  <c r="I280" i="5"/>
  <c r="O280" i="5" s="1"/>
  <c r="I276" i="5"/>
  <c r="O276" i="5" s="1"/>
  <c r="I270" i="5"/>
  <c r="O270" i="5" s="1"/>
  <c r="I266" i="5"/>
  <c r="O266" i="5" s="1"/>
  <c r="I262" i="5"/>
  <c r="I257" i="5"/>
  <c r="O257" i="5" s="1"/>
  <c r="I253" i="5"/>
  <c r="O253" i="5" s="1"/>
  <c r="I249" i="5"/>
  <c r="O249" i="5" s="1"/>
  <c r="I245" i="5"/>
  <c r="O245" i="5" s="1"/>
  <c r="I241" i="5"/>
  <c r="O241" i="5" s="1"/>
  <c r="I238" i="5"/>
  <c r="I233" i="5"/>
  <c r="O233" i="5" s="1"/>
  <c r="I229" i="5"/>
  <c r="O229" i="5" s="1"/>
  <c r="I225" i="5"/>
  <c r="O225" i="5" s="1"/>
  <c r="I221" i="5"/>
  <c r="O221" i="5" s="1"/>
  <c r="I217" i="5"/>
  <c r="I212" i="5"/>
  <c r="O212" i="5" s="1"/>
  <c r="I208" i="5"/>
  <c r="O208" i="5" s="1"/>
  <c r="I203" i="5"/>
  <c r="O203" i="5" s="1"/>
  <c r="I199" i="5"/>
  <c r="I194" i="5"/>
  <c r="O194" i="5" s="1"/>
  <c r="I190" i="5"/>
  <c r="I185" i="5"/>
  <c r="O185" i="5" s="1"/>
  <c r="I181" i="5"/>
  <c r="O181" i="5" s="1"/>
  <c r="I177" i="5"/>
  <c r="I172" i="5"/>
  <c r="O172" i="5" s="1"/>
  <c r="I166" i="5"/>
  <c r="O166" i="5" s="1"/>
  <c r="I159" i="5"/>
  <c r="O159" i="5" s="1"/>
  <c r="I153" i="5"/>
  <c r="O153" i="5" s="1"/>
  <c r="I149" i="5"/>
  <c r="O149" i="5" s="1"/>
  <c r="I145" i="5"/>
  <c r="O145" i="5" s="1"/>
  <c r="I141" i="5"/>
  <c r="I136" i="5"/>
  <c r="O136" i="5" s="1"/>
  <c r="I132" i="5"/>
  <c r="O132" i="5" s="1"/>
  <c r="I128" i="5"/>
  <c r="O128" i="5" s="1"/>
  <c r="I124" i="5"/>
  <c r="O124" i="5" s="1"/>
  <c r="I120" i="5"/>
  <c r="O120" i="5" s="1"/>
  <c r="I116" i="5"/>
  <c r="I111" i="5"/>
  <c r="O111" i="5" s="1"/>
  <c r="I107" i="5"/>
  <c r="I100" i="5"/>
  <c r="O100" i="5" s="1"/>
  <c r="I96" i="5"/>
  <c r="O96" i="5" s="1"/>
  <c r="I92" i="5"/>
  <c r="I87" i="5"/>
  <c r="O87" i="5" s="1"/>
  <c r="I83" i="5"/>
  <c r="O83" i="5" s="1"/>
  <c r="I79" i="5"/>
  <c r="I74" i="5"/>
  <c r="O74" i="5" s="1"/>
  <c r="I70" i="5"/>
  <c r="I65" i="5"/>
  <c r="O65" i="5" s="1"/>
  <c r="I61" i="5"/>
  <c r="O61" i="5" s="1"/>
  <c r="I57" i="5"/>
  <c r="O57" i="5" s="1"/>
  <c r="I53" i="5"/>
  <c r="O53" i="5" s="1"/>
  <c r="I50" i="5"/>
  <c r="O50" i="5" s="1"/>
  <c r="I46" i="5"/>
  <c r="O46" i="5" s="1"/>
  <c r="I42" i="5"/>
  <c r="I37" i="5"/>
  <c r="O37" i="5" s="1"/>
  <c r="I33" i="5"/>
  <c r="O33" i="5" s="1"/>
  <c r="I29" i="5"/>
  <c r="O29" i="5" s="1"/>
  <c r="I25" i="5"/>
  <c r="O25" i="5" s="1"/>
  <c r="I21" i="5"/>
  <c r="O21" i="5" s="1"/>
  <c r="I17" i="5"/>
  <c r="O17" i="5" s="1"/>
  <c r="I13" i="5"/>
  <c r="O13" i="5" s="1"/>
  <c r="I9" i="5"/>
  <c r="I146" i="4"/>
  <c r="I141" i="4"/>
  <c r="O141" i="4" s="1"/>
  <c r="I137" i="4"/>
  <c r="O137" i="4" s="1"/>
  <c r="I133" i="4"/>
  <c r="O133" i="4" s="1"/>
  <c r="I129" i="4"/>
  <c r="O129" i="4" s="1"/>
  <c r="I125" i="4"/>
  <c r="I120" i="4"/>
  <c r="O120" i="4" s="1"/>
  <c r="I116" i="4"/>
  <c r="O116" i="4" s="1"/>
  <c r="I112" i="4"/>
  <c r="O112" i="4" s="1"/>
  <c r="I109" i="4"/>
  <c r="O109" i="4" s="1"/>
  <c r="I105" i="4"/>
  <c r="O105" i="4" s="1"/>
  <c r="I101" i="4"/>
  <c r="O101" i="4" s="1"/>
  <c r="I97" i="4"/>
  <c r="O97" i="4" s="1"/>
  <c r="I93" i="4"/>
  <c r="I88" i="4"/>
  <c r="O88" i="4" s="1"/>
  <c r="I84" i="4"/>
  <c r="O84" i="4" s="1"/>
  <c r="I80" i="4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I34" i="4"/>
  <c r="I29" i="4"/>
  <c r="O29" i="4" s="1"/>
  <c r="I25" i="4"/>
  <c r="O25" i="4" s="1"/>
  <c r="I21" i="4"/>
  <c r="O21" i="4" s="1"/>
  <c r="I17" i="4"/>
  <c r="O17" i="4" s="1"/>
  <c r="I13" i="4"/>
  <c r="O13" i="4" s="1"/>
  <c r="I9" i="4"/>
  <c r="I70" i="3"/>
  <c r="O70" i="3" s="1"/>
  <c r="I66" i="3"/>
  <c r="O66" i="3" s="1"/>
  <c r="I60" i="3"/>
  <c r="O60" i="3" s="1"/>
  <c r="I56" i="3"/>
  <c r="O56" i="3" s="1"/>
  <c r="I53" i="3"/>
  <c r="O53" i="3" s="1"/>
  <c r="I50" i="3"/>
  <c r="O50" i="3" s="1"/>
  <c r="I46" i="3"/>
  <c r="O46" i="3" s="1"/>
  <c r="I43" i="3"/>
  <c r="O43" i="3" s="1"/>
  <c r="I40" i="3"/>
  <c r="O40" i="3" s="1"/>
  <c r="I36" i="3"/>
  <c r="O36" i="3" s="1"/>
  <c r="I33" i="3"/>
  <c r="O33" i="3" s="1"/>
  <c r="I30" i="3"/>
  <c r="O30" i="3" s="1"/>
  <c r="I26" i="3"/>
  <c r="O26" i="3" s="1"/>
  <c r="I23" i="3"/>
  <c r="O23" i="3" s="1"/>
  <c r="I20" i="3"/>
  <c r="O20" i="3" s="1"/>
  <c r="I16" i="3"/>
  <c r="O16" i="3" s="1"/>
  <c r="I13" i="3"/>
  <c r="O13" i="3" s="1"/>
  <c r="I9" i="3"/>
  <c r="I81" i="2"/>
  <c r="O81" i="2" s="1"/>
  <c r="I77" i="2"/>
  <c r="O77" i="2" s="1"/>
  <c r="I74" i="2"/>
  <c r="O74" i="2" s="1"/>
  <c r="I70" i="2"/>
  <c r="O70" i="2" s="1"/>
  <c r="I66" i="2"/>
  <c r="O66" i="2" s="1"/>
  <c r="I63" i="2"/>
  <c r="O63" i="2" s="1"/>
  <c r="I59" i="2"/>
  <c r="O59" i="2" s="1"/>
  <c r="I55" i="2"/>
  <c r="O55" i="2" s="1"/>
  <c r="I52" i="2"/>
  <c r="O52" i="2" s="1"/>
  <c r="I48" i="2"/>
  <c r="O48" i="2" s="1"/>
  <c r="I45" i="2"/>
  <c r="O45" i="2" s="1"/>
  <c r="I41" i="2"/>
  <c r="O41" i="2" s="1"/>
  <c r="I38" i="2"/>
  <c r="O38" i="2" s="1"/>
  <c r="I34" i="2"/>
  <c r="O34" i="2" s="1"/>
  <c r="I30" i="2"/>
  <c r="O30" i="2" s="1"/>
  <c r="I27" i="2"/>
  <c r="O27" i="2" s="1"/>
  <c r="I23" i="2"/>
  <c r="O23" i="2" s="1"/>
  <c r="I20" i="2"/>
  <c r="O20" i="2" s="1"/>
  <c r="I16" i="2"/>
  <c r="O16" i="2" s="1"/>
  <c r="I12" i="2"/>
  <c r="O12" i="2" s="1"/>
  <c r="I9" i="2"/>
  <c r="I8" i="2" l="1"/>
  <c r="I3" i="2" s="1"/>
  <c r="C10" i="7" s="1"/>
  <c r="O9" i="2"/>
  <c r="D10" i="7" s="1"/>
  <c r="I8" i="3"/>
  <c r="I3" i="3" s="1"/>
  <c r="C11" i="7" s="1"/>
  <c r="O9" i="3"/>
  <c r="D11" i="7" s="1"/>
  <c r="I8" i="4"/>
  <c r="O9" i="4"/>
  <c r="I33" i="4"/>
  <c r="O34" i="4"/>
  <c r="I38" i="4"/>
  <c r="O39" i="4"/>
  <c r="I79" i="4"/>
  <c r="O80" i="4"/>
  <c r="I92" i="4"/>
  <c r="O93" i="4"/>
  <c r="I124" i="4"/>
  <c r="O125" i="4"/>
  <c r="I145" i="4"/>
  <c r="O146" i="4"/>
  <c r="I8" i="5"/>
  <c r="O9" i="5"/>
  <c r="I41" i="5"/>
  <c r="O42" i="5"/>
  <c r="I69" i="5"/>
  <c r="O70" i="5"/>
  <c r="I78" i="5"/>
  <c r="O79" i="5"/>
  <c r="I91" i="5"/>
  <c r="O92" i="5"/>
  <c r="I106" i="5"/>
  <c r="O107" i="5"/>
  <c r="I115" i="5"/>
  <c r="O116" i="5"/>
  <c r="I140" i="5"/>
  <c r="O141" i="5"/>
  <c r="I176" i="5"/>
  <c r="O177" i="5"/>
  <c r="I189" i="5"/>
  <c r="O190" i="5"/>
  <c r="I198" i="5"/>
  <c r="O199" i="5"/>
  <c r="I216" i="5"/>
  <c r="O217" i="5"/>
  <c r="I237" i="5"/>
  <c r="O238" i="5"/>
  <c r="I261" i="5"/>
  <c r="O262" i="5"/>
  <c r="I318" i="5"/>
  <c r="O319" i="5"/>
  <c r="I366" i="5"/>
  <c r="O367" i="5"/>
  <c r="I8" i="6"/>
  <c r="O9" i="6"/>
  <c r="I41" i="6"/>
  <c r="O42" i="6"/>
  <c r="I58" i="6"/>
  <c r="O59" i="6"/>
  <c r="I67" i="6"/>
  <c r="O68" i="6"/>
  <c r="I76" i="6"/>
  <c r="O77" i="6"/>
  <c r="I89" i="6"/>
  <c r="O90" i="6"/>
  <c r="I98" i="6"/>
  <c r="O99" i="6"/>
  <c r="I107" i="6"/>
  <c r="O108" i="6"/>
  <c r="I116" i="6"/>
  <c r="O117" i="6"/>
  <c r="I121" i="6"/>
  <c r="O122" i="6"/>
  <c r="I139" i="6"/>
  <c r="O140" i="6"/>
  <c r="I144" i="6"/>
  <c r="O145" i="6"/>
  <c r="I173" i="6"/>
  <c r="O174" i="6"/>
  <c r="I185" i="6"/>
  <c r="O186" i="6"/>
  <c r="I207" i="6"/>
  <c r="O208" i="6"/>
  <c r="I222" i="6"/>
  <c r="O223" i="6"/>
  <c r="D14" i="7" l="1"/>
  <c r="I3" i="6"/>
  <c r="C14" i="7" s="1"/>
  <c r="E14" i="7" s="1"/>
  <c r="D13" i="7"/>
  <c r="I3" i="5"/>
  <c r="C13" i="7" s="1"/>
  <c r="E13" i="7" s="1"/>
  <c r="D12" i="7"/>
  <c r="I3" i="4"/>
  <c r="C12" i="7" s="1"/>
  <c r="E12" i="7" s="1"/>
  <c r="E11" i="7"/>
  <c r="E10" i="7"/>
  <c r="C7" i="7" s="1"/>
  <c r="C6" i="7"/>
</calcChain>
</file>

<file path=xl/sharedStrings.xml><?xml version="1.0" encoding="utf-8"?>
<sst xmlns="http://schemas.openxmlformats.org/spreadsheetml/2006/main" count="2546" uniqueCount="761">
  <si>
    <t>EstiCon</t>
  </si>
  <si>
    <t>Firma:</t>
  </si>
  <si>
    <t>Rekapitulace ceny</t>
  </si>
  <si>
    <t xml:space="preserve">Stavba: 2023-08 - III/4102 Lesonice - most ev. č. 4102-7 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</si>
  <si>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</si>
  <si>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</si>
  <si>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</si>
  <si>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</si>
  <si>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</si>
  <si>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</si>
  <si>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</si>
  <si>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</si>
  <si>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Ostatní a vedlejší náklady stavby</t>
  </si>
  <si>
    <t>101</t>
  </si>
  <si>
    <t>Dopravně inženýrské opatření</t>
  </si>
  <si>
    <t>102</t>
  </si>
  <si>
    <t>Silnice</t>
  </si>
  <si>
    <t>201</t>
  </si>
  <si>
    <t>Most 4102-7</t>
  </si>
  <si>
    <t>202</t>
  </si>
  <si>
    <t>Opěrná zeď</t>
  </si>
  <si>
    <t>Soupis prací objektu</t>
  </si>
  <si>
    <t>S</t>
  </si>
  <si>
    <t>Stavba:</t>
  </si>
  <si>
    <t>2023-08</t>
  </si>
  <si>
    <t xml:space="preserve">III/4102 Lesonice - most ev. č. 4102-7  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</si>
  <si>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</si>
  <si>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</si>
  <si>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</si>
  <si>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</si>
  <si>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</si>
  <si>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</si>
  <si>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</si>
  <si>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</si>
  <si>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</si>
  <si>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</si>
  <si>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</si>
  <si>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</si>
  <si>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</si>
  <si>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</si>
  <si>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</si>
  <si>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</si>
  <si>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011503000</t>
  </si>
  <si>
    <t/>
  </si>
  <si>
    <t>Stavební průzkum bez rozlišení</t>
  </si>
  <si>
    <t>KPL</t>
  </si>
  <si>
    <t>PP</t>
  </si>
  <si>
    <t>1. hlavní prohlídka mostu</t>
  </si>
  <si>
    <t>TS</t>
  </si>
  <si>
    <t>012103000</t>
  </si>
  <si>
    <t>1</t>
  </si>
  <si>
    <t>Geodetické práce před výstavbou</t>
  </si>
  <si>
    <t>geodetické práce na stavbě, vytyčení stáv. inž. sítí, technická pomoc pro vytyčení silničních objektů</t>
  </si>
  <si>
    <t>VV</t>
  </si>
  <si>
    <t xml:space="preserve"> 1.000000 = 1,000 [A]</t>
  </si>
  <si>
    <t>2</t>
  </si>
  <si>
    <t>Geod. zaměření dílčích SO</t>
  </si>
  <si>
    <t xml:space="preserve"> 3 = 3,000 [A]</t>
  </si>
  <si>
    <t>012303000</t>
  </si>
  <si>
    <t>Geodetické práce po výstavbě</t>
  </si>
  <si>
    <t>vymezení rozsahu služebnosti (VB)</t>
  </si>
  <si>
    <t>zaměření SPS pro zhotovení GP a DSPS</t>
  </si>
  <si>
    <t>oddělovací geometrický plán zpracovaný na základě skutečného provedení stavby, geometrický plán pro vyznačení rozsahu věcného břemene</t>
  </si>
  <si>
    <t>3</t>
  </si>
  <si>
    <t>013244000</t>
  </si>
  <si>
    <t>Dokumentace pro provádění stavby</t>
  </si>
  <si>
    <t>RDS</t>
  </si>
  <si>
    <t>013254000</t>
  </si>
  <si>
    <t>Dokumentace skutečného provedení stavby</t>
  </si>
  <si>
    <t>DSPS</t>
  </si>
  <si>
    <t>013274000</t>
  </si>
  <si>
    <t>Pasportizace objektu před započetím prací</t>
  </si>
  <si>
    <t>Mostní list</t>
  </si>
  <si>
    <t>013294000</t>
  </si>
  <si>
    <t>Ostatní dokumentace</t>
  </si>
  <si>
    <t>KS</t>
  </si>
  <si>
    <t>Havarijní plán</t>
  </si>
  <si>
    <t>030001000</t>
  </si>
  <si>
    <t>Zařízení staveniště - vybudování staveniště</t>
  </si>
  <si>
    <t>náklady spojené se zřízením přípojek energií k objektům zařízení staveniště, případná příprava území pro objekty, zařízení staveniště a vlastní</t>
  </si>
  <si>
    <t>032903000</t>
  </si>
  <si>
    <t>Náklady na provoz a údržbu vybavení staveniště</t>
  </si>
  <si>
    <t>náklady na vybavení objektů zařízení staveniště, ostraha staveniště, náklady na energie, náklady na úklid a údržbu</t>
  </si>
  <si>
    <t>034503000</t>
  </si>
  <si>
    <t>Informační tabule na staveništi</t>
  </si>
  <si>
    <t>publicita, text dle objednatele</t>
  </si>
  <si>
    <t>039103000</t>
  </si>
  <si>
    <t>Rozebrání, bourání a odvoz zařízení staveniště</t>
  </si>
  <si>
    <t>Zařízení staveniště
  zrušení zařízení staveniště
    rozebrání, bourání a odvoz</t>
  </si>
  <si>
    <t>042403000</t>
  </si>
  <si>
    <t>Vliv stavby na životní prostředí</t>
  </si>
  <si>
    <t>záchranný odlov a transfer ryb z ohrožené oblasti a další opatření k zajištění OŽP</t>
  </si>
  <si>
    <t>042903000</t>
  </si>
  <si>
    <t>Ostatní posudky</t>
  </si>
  <si>
    <t>Stanovení zatižitelnostii mostu</t>
  </si>
  <si>
    <t>043103000</t>
  </si>
  <si>
    <t>Zkoušky bez rozlišení</t>
  </si>
  <si>
    <t>zkoušení materiálů zkušebnou zhotovitele</t>
  </si>
  <si>
    <t>zkoušení konstrukcí a prací zkušebnou zhotovitele</t>
  </si>
  <si>
    <t>072103001</t>
  </si>
  <si>
    <t>Projednání DIO a zajištění DIR komunikace II.a III. třídy</t>
  </si>
  <si>
    <t>návrh, projednání přechodného DZ a vydání rozhodnutí o případné uzavírce; zajištění dopravního opatření</t>
  </si>
  <si>
    <t>zajištění vydání stanovení přechodného DZ a vydání rozhodnutí o případné uzavírce; zajištění dopravního opatření</t>
  </si>
  <si>
    <t>914</t>
  </si>
  <si>
    <t>Přechodné dopravní značení</t>
  </si>
  <si>
    <t>914112</t>
  </si>
  <si>
    <t>DOPRAVNÍ ZNACKY ZÁKLAD VELIKOSTI OCEL NEREFLEXNÍ - MONTÁŽ S PREMÍST</t>
  </si>
  <si>
    <t>KUS</t>
  </si>
  <si>
    <t xml:space="preserve">2x B1, 2x E3a (700m), 2x E13 (Mimo vozidel stavby)_x000D_
2x IP10a, 1x IS 11b (Lesonice P), 1x IS11b (Lesonice L), 5x IS11c
</t>
  </si>
  <si>
    <t xml:space="preserve"> 2+2+2+2+1+1+5 = 15,000 [A]</t>
  </si>
  <si>
    <t>položka zahrnuje:
- dopravu demontované znacky z docasné skládky
- osazení a montáž znacky na míste urceném projektem
- nutnou opravu poškozených cástí
nezahrnuje dodávku znacky</t>
  </si>
  <si>
    <t>914113</t>
  </si>
  <si>
    <t>DOPRAVNÍ ZNACKY ZÁKLADNÍ VELIKOSTI OCELOVÉ NEREFLEXNÍ - DEMONTÁŽ</t>
  </si>
  <si>
    <t>Položka zahrnuje odstranení, demontáž a odklizení materiálu s odvozem na predepsané místo</t>
  </si>
  <si>
    <t>914119</t>
  </si>
  <si>
    <t>DOPRAV ZNACKY ZÁKLAD VEL OCEL NEREFLEXNÍ - NÁJEMNÉ</t>
  </si>
  <si>
    <t>KSDEN</t>
  </si>
  <si>
    <t xml:space="preserve"> 20*30*4 = 2400,000 [A]</t>
  </si>
  <si>
    <t>položka zahrnuje sazbu za pronájem dopravních znacek a zarízení, pocet jednotek je urcen jako soucin poctu znacek a poctu dní použití</t>
  </si>
  <si>
    <t>916112</t>
  </si>
  <si>
    <t>DOPRAV SVETLO VÝSTRAŽ SAMOSTATNÉ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</si>
  <si>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
- napájení z baterie vcetne záložní baterie</t>
  </si>
  <si>
    <t>916113</t>
  </si>
  <si>
    <t>DOPRAV SVETLO VÝSTRAŽ SAMOSTATNÉ - DEMONTÁŽ</t>
  </si>
  <si>
    <t>Položka zahrnuje odstranení, demontáž a odklizení zarízení s odvozem na predepsané místo</t>
  </si>
  <si>
    <t>916119</t>
  </si>
  <si>
    <t>DOPRAV SVETLO VÝSTRAŽ SAMOSTATNÉ - NÁJEMNÉ</t>
  </si>
  <si>
    <t xml:space="preserve"> 3*4*30 = 360,000 [A]</t>
  </si>
  <si>
    <t>položka zahrnuje sazbu za pronájem zarízení. Pocet merných jednotek se urcí jako soucin poctu zarízení a poctu dní použití.</t>
  </si>
  <si>
    <t>916122</t>
  </si>
  <si>
    <t>DOPRAV SVETLO VÝSTRAŽ SOUPRAVA 3KS - MONTÁŽ S PRESUNEM</t>
  </si>
  <si>
    <t>916123</t>
  </si>
  <si>
    <t>DOPRAV SVETLO VÝSTRAŽ SOUPRAVA 3KS - DEMONTÁŽ</t>
  </si>
  <si>
    <t>916129</t>
  </si>
  <si>
    <t>DOPRAV SVETLO VÝSTRAŽ SOUPRAVA 3KS - NÁJEMNÉ</t>
  </si>
  <si>
    <t xml:space="preserve"> 1*4*30 = 120,000 [A]</t>
  </si>
  <si>
    <t>916152</t>
  </si>
  <si>
    <t>SEMAFOROVÁ PRENOSNÁ SOUPRAVA - MONTÁŽ S PRESUNEM</t>
  </si>
  <si>
    <t>916153</t>
  </si>
  <si>
    <t>SEMAFOROVÁ PRENOSNÁ SOUPRAVA - DEMONTÁŽ</t>
  </si>
  <si>
    <t>916159</t>
  </si>
  <si>
    <t>SEMAFOROVÁ PRENOSNÁ SOUPRAVA - NÁJEMNÉ</t>
  </si>
  <si>
    <t>916312</t>
  </si>
  <si>
    <t>DOPRAVNÍ ZÁBRANY Z2 S FÓLIÍ TR 1 -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</si>
  <si>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</si>
  <si>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916313</t>
  </si>
  <si>
    <t>DOPRAVNÍ ZÁBRANY Z2 S FÓLIÍ TR 1 - DEMONTÁŽ</t>
  </si>
  <si>
    <t>916319</t>
  </si>
  <si>
    <t>DOPRAVNÍ ZÁBRANY Z2 - NÁJEMNÉ</t>
  </si>
  <si>
    <t>916352</t>
  </si>
  <si>
    <t>SMEROVACÍ DESKY Z4 OBOUSTR S FÓLIÍ TR 1 - MONTÁŽ S PRESUNEM</t>
  </si>
  <si>
    <t xml:space="preserve"> 12 = 12,000 [A]</t>
  </si>
  <si>
    <t xml:space="preserve"> 16 = 16,000 [B]</t>
  </si>
  <si>
    <t>Mezisoučet = 28,000 [C]</t>
  </si>
  <si>
    <t>916353</t>
  </si>
  <si>
    <t>SMEROVACÍ DESKY Z4 OBOUSTR S FÓLIÍ TR 1 - DEMONTÁŽ</t>
  </si>
  <si>
    <t xml:space="preserve"> 28 = 28,000 [A]</t>
  </si>
  <si>
    <t>916359</t>
  </si>
  <si>
    <t>SMEROVACÍ DESKY Z4 OBOUSTR S FÓLIÍ TR 1 - NÁJEMNÉ</t>
  </si>
  <si>
    <t xml:space="preserve"> 28*4*30 = 3360,000 [A]</t>
  </si>
  <si>
    <t>Zemní práce</t>
  </si>
  <si>
    <t>12110</t>
  </si>
  <si>
    <t>SEJMUTÍ ORNICE NEBO LESNÍ PŮDY</t>
  </si>
  <si>
    <t>M3</t>
  </si>
  <si>
    <t xml:space="preserve"> 0,15*(79+45+17+206+276) = 93,450 [A]</t>
  </si>
  <si>
    <t>položka zahrnuje sejmutí ornice bez ohledu na tloušťku vrstvy a její vodorovnou dopravu
nezahrnuje uložení na trvalou skládku</t>
  </si>
  <si>
    <t>12110B</t>
  </si>
  <si>
    <t>SEJMUTÍ ORNICE NEBO LESNÍ PŮDY - DOPRAVA</t>
  </si>
  <si>
    <t>M3KM</t>
  </si>
  <si>
    <t xml:space="preserve"> (93,45-332,53*0,15) = 43,571 [A]</t>
  </si>
  <si>
    <t>Položka zahrnuje samostatnou dopravu zeminy. Množství se určí jako součin kubatutry [m3] a požadované vzdálenosti [km].</t>
  </si>
  <si>
    <t>13273</t>
  </si>
  <si>
    <t>HLOUBENÍ RÝH ŠÍŘ DO 2M PAŽ I NEPAŽ TŘ. I</t>
  </si>
  <si>
    <t>Hloubení výkopu pro dren potrubí</t>
  </si>
  <si>
    <t xml:space="preserve"> 0,122*36 = 4,392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</si>
  <si>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</si>
  <si>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</t>
  </si>
  <si>
    <t>ULOŽENÍ SYPANINY DO NÁSYPŮ Z NAKUPOVANÝCH MATERIÁLŮ</t>
  </si>
  <si>
    <t>Dosypání silničního tělesa + hutnění na Id=0,85.</t>
  </si>
  <si>
    <t>ŠD 0-63 4,9*(6+8) = 68,600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</si>
  <si>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</si>
  <si>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</si>
  <si>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ROZPROSTRENÍ ORNICE VE SVAHU V TL DO 0,15M</t>
  </si>
  <si>
    <t>M2</t>
  </si>
  <si>
    <t xml:space="preserve"> 1,1*(94,3+13,3+13,8+75,4+80,7+24,8) = 332,530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</si>
  <si>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</si>
  <si>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</si>
  <si>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</si>
  <si>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</si>
  <si>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</si>
  <si>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289972</t>
  </si>
  <si>
    <t>OPLÁŠTĚNÍ (ZPEVNĚNÍ) Z GEOMŘÍŽOVIN</t>
  </si>
  <si>
    <t>Tuhá monolitická geomříž PP _x000D_
-pevnost min 25/25 kN/m _x000D_
-zatažená do opevnění hráze rybníka</t>
  </si>
  <si>
    <t xml:space="preserve"> 1,1*310 = 341,000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</si>
  <si>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</si>
  <si>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</si>
  <si>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</si>
  <si>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18110</t>
  </si>
  <si>
    <t>ÚPRAVA PLÁNĚ SE ZHUTNĚNÍM V HORNINĚ TŘ. I</t>
  </si>
  <si>
    <t xml:space="preserve"> 8,5*10+20*(11,8+9,9+8,5+9)+10*7,5 = 944,000 [A]</t>
  </si>
  <si>
    <t>položka zahrnuje úpravu pláně včetně vyrovnání výškových rozdílů. Míru zhutnění určuje projekt.</t>
  </si>
  <si>
    <t>56113</t>
  </si>
  <si>
    <t>PODKLADNÍ BETON TL. DO 150MM</t>
  </si>
  <si>
    <t xml:space="preserve"> 1,2*11,4 = 13,680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</si>
  <si>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</si>
  <si>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</si>
  <si>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</si>
  <si>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-štěrkodrť fr. 0-63 ŠDA tl. 150 mm
50% množství recyklát</t>
  </si>
  <si>
    <t xml:space="preserve"> 732+11,5 = 743,500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</si>
  <si>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</si>
  <si>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4</t>
  </si>
  <si>
    <t>-štěrkodrť fr. 0-63 ŠDB tl. 150 mm
50% množství recyklát</t>
  </si>
  <si>
    <t>56960</t>
  </si>
  <si>
    <t>ZPEVNENÍ KRAJNIC Z RECYKLOVANÉHO MATERIÁLU</t>
  </si>
  <si>
    <t xml:space="preserve"> (7,6+12,8+6,5+11,5+8,3)*0,2 = 9,340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</si>
  <si>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</si>
  <si>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572121</t>
  </si>
  <si>
    <t>INFILTRAČNÍ POSTŘIK ASFALTOVÝ DO 1,0KG/M2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</si>
  <si>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</si>
  <si>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</si>
  <si>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</si>
  <si>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Mimo most 732+11,5 = 743,500 [A]</t>
  </si>
  <si>
    <t>574A43</t>
  </si>
  <si>
    <t>ASFALTOVÝ BETON PRO OBRUSNÉ VRSTVY ACO 11 TL. 50MM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</si>
  <si>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</si>
  <si>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574C65</t>
  </si>
  <si>
    <t>ASFALTOVÝ BETON PRO LOŽNÍ VRSTVY ACL 16 TL. 70MM</t>
  </si>
  <si>
    <t>58210</t>
  </si>
  <si>
    <t>DLÁŽDĚNÉ KRYTY Z VELKÝCH KOSTEK BEZ LOŽE</t>
  </si>
  <si>
    <t>Zpevnění krajnic na hrázi rybníka_x000D_
-kamenná dlažba tl. 200mm_x000D_
-betonu C16/20n XF1 tl. 150 mm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</si>
  <si>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</si>
  <si>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</t>
  </si>
  <si>
    <t>Potrubí</t>
  </si>
  <si>
    <t>21197</t>
  </si>
  <si>
    <t>OPLÁŠTĚNÍ ODVODŇOVACÍCH ŽEBER Z GEOTEXTILIE</t>
  </si>
  <si>
    <t xml:space="preserve"> 0,15*3,14*36*1,2 = 20,347 [A]</t>
  </si>
  <si>
    <t>položka zahrnuje dodávku předepsané geotextilie, mimostaveništní a vnitrostaveništní dopravu a její uložení včetně potřebných přesahů (nezapočítávají se do výměry)</t>
  </si>
  <si>
    <t>451311</t>
  </si>
  <si>
    <t>PODKL A VÝPLŇ VRSTVY Z PROST BET DO C8/10</t>
  </si>
  <si>
    <t xml:space="preserve"> 0,08*0,4*36 = 1,152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</si>
  <si>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</si>
  <si>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875332</t>
  </si>
  <si>
    <t>POTRUBÍ DREN Z TRUB PLAST DN DO 150MM DĚROVANÝCH</t>
  </si>
  <si>
    <t>M</t>
  </si>
  <si>
    <t xml:space="preserve"> 20+16 = 36,000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</si>
  <si>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</si>
  <si>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</t>
  </si>
  <si>
    <t>Dokončovací práce PK</t>
  </si>
  <si>
    <t xml:space="preserve"> 9*0,5*0,15 = 0,675 [A]</t>
  </si>
  <si>
    <t>46511</t>
  </si>
  <si>
    <t>DLAŽBY Z DÍLCŮ BETONOVÝCH</t>
  </si>
  <si>
    <t>Dodávka a osazení betonových odvodňovacích žlabů, š. 0,5m_x000D_
- TBZ 50/50/13</t>
  </si>
  <si>
    <t xml:space="preserve"> 18*0,5*0,5*0,125 = 0,563 [A]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</si>
  <si>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nezahrnuje podklad pod dlažbu, vykazuje se samostatně položkami SD 45</t>
  </si>
  <si>
    <t>78315</t>
  </si>
  <si>
    <t>PROTIKOROZ OCHRANA OCEL KONSTR ŽÁR ZINKOVÁNÍM PONOREM</t>
  </si>
  <si>
    <t xml:space="preserve"> (38,2+11,2+34,4+38,2)*0,5*2 = 122,000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</si>
  <si>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</si>
  <si>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9113C1</t>
  </si>
  <si>
    <t>SVODIDLO OCEL SILNIČ JEDNOSTR, ÚROVEŇ ZADRŽ H2 - DODÁVKA A MONTÁŽ</t>
  </si>
  <si>
    <t xml:space="preserve">"Dodávka a osazení ocelové silničního svodidla
-JSAM-2/H1
</t>
  </si>
  <si>
    <t xml:space="preserve"> 38,2+11,2+34,4+38,2 = 122,000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</si>
  <si>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</si>
  <si>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</si>
  <si>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</si>
  <si>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položka zahrnuje:
- dodání a osazení sloupku včetně nutných zemních prací
- vnitrostaveništní a mimostaveništní doprava
- odrazky plastové nebo z retroreflexní fólie</t>
  </si>
  <si>
    <t>915221</t>
  </si>
  <si>
    <t>VODOR DOPRAV ZNAČ PLASTEM STRUKTURÁLNÍ NEHLUČNÉ - DOD A POKLÁDKA</t>
  </si>
  <si>
    <t>Vodorovné značení střední dělící čára plná, šířky 125mm</t>
  </si>
  <si>
    <t xml:space="preserve"> 96*0,125 = 12,000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</si>
  <si>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</si>
  <si>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</si>
  <si>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</si>
  <si>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 xml:space="preserve"> 6,1+6,05 = 12,150 [A]</t>
  </si>
  <si>
    <t>položka zahrnuje řezání vozovkové vrstvy v předepsané tloušťce, včetně spotřeby vody</t>
  </si>
  <si>
    <t>931311</t>
  </si>
  <si>
    <t>TĚSNĚNÍ DILATAČ SPAR ASF ZÁLIVKOU PRŮŘ DO 100MM2</t>
  </si>
  <si>
    <t>Na začátku a konci úseků 6,1+6,05 = 12,150 [A]</t>
  </si>
  <si>
    <t>položka zahrnuje dodávku a osazení předepsaného materiálu, očištění ploch spáry před úpravou, očištění okolí spáry po úpravě
nezahrnuje těsnící profil</t>
  </si>
  <si>
    <t>96</t>
  </si>
  <si>
    <t>Bourání konstrukcí</t>
  </si>
  <si>
    <t>11333A</t>
  </si>
  <si>
    <t>ODSTRANĚNÍ PODKLADU ZPEVNĚNÝCH PLOCH S ASFALT POJIVEM - BEZ DOPRAVY</t>
  </si>
  <si>
    <t>Odstranění podkladních vrstev stávající komunikace, včetně komunikace na mostu
- předpokládaná tloušťka podkladních vrstev 320mm
- odvoz a uložení na skládku nebezp. odpadů do 60km</t>
  </si>
  <si>
    <t xml:space="preserve"> 566,3*0,32 = 181,216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</si>
  <si>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</si>
  <si>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</si>
  <si>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</si>
  <si>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</si>
  <si>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 xml:space="preserve"> 566,3*0,32*2,25*60 = 24464,160 [A]</t>
  </si>
  <si>
    <t>Položka zahrnuje samostatnou dopravu suti a vybouraných hmot. Množství se určí jako součin hmotnosti [t] a požadované vzdálenosti [km].</t>
  </si>
  <si>
    <t>11372A</t>
  </si>
  <si>
    <t>FRÉZOVÁNÍ ZPEVNĚNÝCH PLOCH ASFALTOVÝCH - BEZ DOPRAVY</t>
  </si>
  <si>
    <t>Frézování živičných vrstev stávající komunikace 50-100mm
-přesun v rámci stavby do 100m pro zpětné použití_x000D_
-použití materiálu na dosypání nezpevněných krajnic
- odprodej přebytku na místě zhotoviteli</t>
  </si>
  <si>
    <t xml:space="preserve"> 566,3*(0,1+0,05)/2 = 42,473 [A]</t>
  </si>
  <si>
    <t>96618A</t>
  </si>
  <si>
    <t>BOURÁNÍ KONSTRUKCÍ KOVOVÝCH - BEZ DOPRAVY</t>
  </si>
  <si>
    <t>T</t>
  </si>
  <si>
    <t xml:space="preserve"> 28,09*64/1000 = 1,798 [A]</t>
  </si>
  <si>
    <t>položka zahrnuje:
- rozebrání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</si>
  <si>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96618B</t>
  </si>
  <si>
    <t>BOURÁNÍ KONSTRUKCÍ KOVOVÝCH - DOPRAVA</t>
  </si>
  <si>
    <t xml:space="preserve"> 1,789*40 = 71,560 [A]</t>
  </si>
  <si>
    <t>990</t>
  </si>
  <si>
    <t>Poplatky za skládky</t>
  </si>
  <si>
    <t>014132</t>
  </si>
  <si>
    <t>POPLATKY ZA SKLÁDKU TYP S-NO (NEBEZPEČNÝ ODPAD)</t>
  </si>
  <si>
    <t xml:space="preserve"> 566,3*0,32*2,25 = 407,736 [A]</t>
  </si>
  <si>
    <t>zahrnuje veškeré poplatky provozovateli skládky související s uložením odpadu na skládce.</t>
  </si>
  <si>
    <t>13173</t>
  </si>
  <si>
    <t>HLOUBENÍ JAM ZAPAŽ I NEPAŽ TŘ. I</t>
  </si>
  <si>
    <t>Výkop pro kompletní stavbu opěrné zdi
-těžitelnost zeminy tř. I-III (v závislosti na hloubce)
-v případě zjištění vhodné zeminy zpětné použití do zásypu jinak odvoz a uložení na skládku do 60km</t>
  </si>
  <si>
    <t xml:space="preserve"> 38,5*10,8*0,7 = 291,060 [A]</t>
  </si>
  <si>
    <t>13173B</t>
  </si>
  <si>
    <t>HLOUBENÍ JAM ZAPAŽ I NEPAŽ TŘ. I - DOPRAVA</t>
  </si>
  <si>
    <t xml:space="preserve"> (38,5*10,8*0,7-14,05*12,3)*60 = 7094,700 [A]</t>
  </si>
  <si>
    <t>13183</t>
  </si>
  <si>
    <t>HLOUBENÍ JAM ZAPAŽ I NEPAŽ TŘ II</t>
  </si>
  <si>
    <t xml:space="preserve"> 38,5*10,8*0,2 = 83,160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</si>
  <si>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</si>
  <si>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13183B</t>
  </si>
  <si>
    <t>HLOUBENÍ JAM ZAPAŽ I NEPAŽ TŘ. II - DOPRAVA</t>
  </si>
  <si>
    <t xml:space="preserve"> 83,16*60 = 4989,600 [A]</t>
  </si>
  <si>
    <t>13193</t>
  </si>
  <si>
    <t>HLOUBENÍ JAM ZAPAŽ I NEPAŽ TŘ III</t>
  </si>
  <si>
    <t xml:space="preserve"> 38,5*10,8*0,1 = 41,580 [A]</t>
  </si>
  <si>
    <t>13193B</t>
  </si>
  <si>
    <t>HLOUBENÍ JAM ZAPAŽ I NEPAŽ TŘ. III - DOPRAVA</t>
  </si>
  <si>
    <t xml:space="preserve"> 41,58*60 = 2494,800 [A]</t>
  </si>
  <si>
    <t>17481</t>
  </si>
  <si>
    <t>ZÁSYP JAM A RÝH Z NAKUPOVANÝCH MATERIÁLU</t>
  </si>
  <si>
    <t>Zásyp rubu opěr, křídel
-štěrkodrť fr. 0-63
-hutnění po vrstvách max 300mm
- dovoz z vhodného kamenolomu nebo zemníku do 20 km</t>
  </si>
  <si>
    <t>ŠD 0-63 1,2*(4,2*(9,3+2,6)+3,6*(9,3+2,6)) = 111,384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</si>
  <si>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</si>
  <si>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17491</t>
  </si>
  <si>
    <t>ZÁSYP JAM A RÝH Z JINÝCH MATERIÁLŮ</t>
  </si>
  <si>
    <t>Zásyp rubu a líce základu, opěr a křídel monolitického žb rámu
-zásyp zeminou vhodnou do násypu nebo ŠD
-hutnění na Id=0,85 po vrstvách 300mm</t>
  </si>
  <si>
    <t xml:space="preserve"> 14,05*12,3 = 172,815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</si>
  <si>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</si>
  <si>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</t>
  </si>
  <si>
    <t>Přípravné práce</t>
  </si>
  <si>
    <t>11511</t>
  </si>
  <si>
    <t>CERPÁNÍ VODY DO 500 L/MIN</t>
  </si>
  <si>
    <t>HOD</t>
  </si>
  <si>
    <t xml:space="preserve"> 14*24 = 336,000 [A]</t>
  </si>
  <si>
    <t>Položka cerpání vody na povrchu zahrnuje i potrubí, pohotovost záložní cerpací soupravy a zrízení cerpací jímky. Soucástí položky je také následná demontáž a likvidace techto zarízení</t>
  </si>
  <si>
    <t>11525</t>
  </si>
  <si>
    <t>PŘEVEDENÍ VODY POTRUBÍM DN 600 NEBO ŽLABY R.O. DO 2,0M</t>
  </si>
  <si>
    <t xml:space="preserve"> 30 = 30,000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</si>
  <si>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</si>
  <si>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11599</t>
  </si>
  <si>
    <t>Ochrana čerpacího zařízení po dobu výstavby</t>
  </si>
  <si>
    <t xml:space="preserve">
-geotextílie 400g/m2
-zřízení dřevěné konstrukce</t>
  </si>
  <si>
    <t>13773</t>
  </si>
  <si>
    <t>VYKOP ŠACHT PILÍŘŮ, PILOT, STUDNÍ TŘ. I</t>
  </si>
  <si>
    <t xml:space="preserve"> 0,6*0,6*3,14*0,5 = 0,565 [A]</t>
  </si>
  <si>
    <t>kompletní provedení výkopu, vodorovná a svislá doprava, přemístění, přeložení, manipulace s výkopkem</t>
  </si>
  <si>
    <t>17710</t>
  </si>
  <si>
    <t>ZEMNÍ HRÁZKY ZE ZEMIN SE ZHUTNĚNÍM</t>
  </si>
  <si>
    <t>Zřízení sypané hráze pro nátok do PE trubky
-hráz v. 1,2m, š. cca 2,0m, dl. cca 11,0m</t>
  </si>
  <si>
    <t xml:space="preserve"> (2,5+1,2)/2*1,2*4,5 = 9,990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</si>
  <si>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</si>
  <si>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24211</t>
  </si>
  <si>
    <t>PLÁŠŤ STUDNY Z DÍLCŮ BETONOVÝCH</t>
  </si>
  <si>
    <t xml:space="preserve"> 1,2*3,14*0,09*1,5 = 0,509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</si>
  <si>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</si>
  <si>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27152</t>
  </si>
  <si>
    <t>POLŠTÁŘE POD ZÁKLADY Z KAMENIVA DRCENÉHO</t>
  </si>
  <si>
    <t xml:space="preserve"> 0,6*0,6*3,14*0,4 = 0,452 [A]</t>
  </si>
  <si>
    <t>položka zahrnuje dodávku předepsaného kameniva, mimostaveništní a vnitrostaveništní dopravu a jeho uložení
není-li v zadávací dokumentaci uvedeno jinak, jedná se o nakupovaný materiál</t>
  </si>
  <si>
    <t>22</t>
  </si>
  <si>
    <t>Mikropiloty</t>
  </si>
  <si>
    <t>227851</t>
  </si>
  <si>
    <t>MIKROPILOTY KOMPLET D DO 300MM NA POVRCHU</t>
  </si>
  <si>
    <t xml:space="preserve"> 4,2*(4*8+2*6) = 184,800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</si>
  <si>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</si>
  <si>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26132</t>
  </si>
  <si>
    <t>VRTY PRO KOTVENÍ, INJEKTÁŽ A MIKROPILOTY NA POVRCHU TŘ. III D DO 100MM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</si>
  <si>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</si>
  <si>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</t>
  </si>
  <si>
    <t>272313</t>
  </si>
  <si>
    <t>ZÁKLADY Z PROSTÉHO BETONU DO C16/20</t>
  </si>
  <si>
    <t>Podkladní beton monolilitckého žb rámu
-Beton C12/15 X0
-tl. 200mm</t>
  </si>
  <si>
    <t xml:space="preserve"> 0,2*6,81*11,3 = 15,391 [A]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</si>
  <si>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</si>
  <si>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272325</t>
  </si>
  <si>
    <t>ZÁKLADY ZE ŽELEZOBETONU DO C30/37</t>
  </si>
  <si>
    <t>Bednění a betonáž základů monolitického žb rámu
- beton C30/37 XC2, XF3, XA1</t>
  </si>
  <si>
    <t xml:space="preserve"> 0,8*(37,99+37,13) = 60,096 [A]</t>
  </si>
  <si>
    <t>272365</t>
  </si>
  <si>
    <t>VÝZTUŽ ZÁKLADU Z OCELI 10505, B500B</t>
  </si>
  <si>
    <t xml:space="preserve"> 60,096*0,15 = 9,014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</si>
  <si>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</si>
  <si>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Svislé konstrukce</t>
  </si>
  <si>
    <t>333325</t>
  </si>
  <si>
    <t>MOSTNÍ OPERY A KRÍDLA ZE ŽELEZOVÉHO BETONU DO C30/37</t>
  </si>
  <si>
    <t>Bednění a betonáž opěr monolitického žb rámu
-tl. 0,6m</t>
  </si>
  <si>
    <t xml:space="preserve"> 0,6*4,03*11,28+0,6*4,11*10,95 = 54,278 [A]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</si>
  <si>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</si>
  <si>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Bednění a betonáž mostních křídel
-tl. 0,50m</t>
  </si>
  <si>
    <t xml:space="preserve"> 0,5*(9,56+9,62+19,434+24,94) = 31,777 [A]</t>
  </si>
  <si>
    <t>333365</t>
  </si>
  <si>
    <t>VÝZTUŽ MOSTNÍCH OPER A KRÍDEL Z OCELI 10505, B500B</t>
  </si>
  <si>
    <t>Výztuž opěr 180kg/m3 54,278*0,18 = 9,770 [A]</t>
  </si>
  <si>
    <t>Výztuž křídel 180kg/m3 31,777*0,15 = 4,767 [B]</t>
  </si>
  <si>
    <t>Mezisoučet = 14,537 [C]</t>
  </si>
  <si>
    <t>31</t>
  </si>
  <si>
    <t>Římsy</t>
  </si>
  <si>
    <t>317325</t>
  </si>
  <si>
    <t>ŘÍMSY ZE ŽELEZOBETONU DO C30/37</t>
  </si>
  <si>
    <t>Bednění a betonáž říms
-ocel B500B
-odhad vyztužení 180kg/m3</t>
  </si>
  <si>
    <t xml:space="preserve"> 0,268*9,145+0,263*14,356 = 6,226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</si>
  <si>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</si>
  <si>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</si>
  <si>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</si>
  <si>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
-ocel B500B do
-odhad vyztužení 180 kg/m3</t>
  </si>
  <si>
    <t xml:space="preserve"> 6,226*0,18 = 1,121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</si>
  <si>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</si>
  <si>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Vodorovné konstrukce</t>
  </si>
  <si>
    <t>421325</t>
  </si>
  <si>
    <t>MOSTNÍ NOSNÉ DESKOVÉ KONSTRUKCE ZE ŽELEZOBETONU C30/37</t>
  </si>
  <si>
    <t xml:space="preserve"> 3,34*3,933+0,21*10,95+0,23*11,21 = 18,014 [A]</t>
  </si>
  <si>
    <t>421365</t>
  </si>
  <si>
    <t>VÝZTUŽ MOSTNÍ DESKOVÉ KONSTRUKCE Z OCELI 10505, B500B</t>
  </si>
  <si>
    <t>Betonářská výztuž příčle, ocel B500B 200 kg/m3 18,014*0,2 = 3,603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</si>
  <si>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</si>
  <si>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451573</t>
  </si>
  <si>
    <t>VÝPLŇ VRSTVY Z KAMENIVA TĚŽENÉHO, INDEX ZHUTNĚNÍ ID DO 0,9</t>
  </si>
  <si>
    <t>Těsnící vrstva uzavírající hutněný zásyp za rubem opěr/křídel
- geomembrána ve vrstvě 2xŠP 150mm</t>
  </si>
  <si>
    <t xml:space="preserve"> 2*0,15*2,99*(9,83+10,2+2,6+2,6) = 22,631 [A]</t>
  </si>
  <si>
    <t>45160</t>
  </si>
  <si>
    <t>PODKL A VÝPLŇ VRSTVY Z MEZEROVITÉHO BETONU</t>
  </si>
  <si>
    <t>Betonáž samostatného přechodového klínu_x000D_
- mezerovitý beton MCB</t>
  </si>
  <si>
    <t xml:space="preserve"> 2,64*2*9,3 = 49,104 [A]</t>
  </si>
  <si>
    <t>Položka zahrnuje dodávku mezerovitého betonu a jeho uložení se zhutněním, včetně mimostaveništní a vnitrostaveništní dopravy (rovněž přesuny)</t>
  </si>
  <si>
    <t>458312</t>
  </si>
  <si>
    <t>VÝPLN ZA OPERAMI A ZDMI Z PROST BETONU DO C12/15</t>
  </si>
  <si>
    <t>Podkladní beton pro drenážní trubku za opěrou a opěrnou zdí_x000D_
-Beton C8/10n_x000D_
-tl. 300mm</t>
  </si>
  <si>
    <t>V rubu opěr tl 300 mmm 1,1*(2,07*0,3*(9,83+10,18)+0,3*1,97*5,75+0,3*1,95*4,51) = 20,309 [A]</t>
  </si>
  <si>
    <t>502943</t>
  </si>
  <si>
    <t>ZŘÍZENÍ KONSTRUKČNÍ VRSTVY  Z GEOMEMBRÁNY</t>
  </si>
  <si>
    <t xml:space="preserve"> 1,2*2,99*(9,83+10,2+2,6+2,6) = 90,525 [A]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</si>
  <si>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</si>
  <si>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47</t>
  </si>
  <si>
    <t>Upravy vodotečí toků</t>
  </si>
  <si>
    <t>12473</t>
  </si>
  <si>
    <t>VYKOPÁVKY PRO KORYTA VODOTEČÍ TŘ. I</t>
  </si>
  <si>
    <t>Úprava profilu dna do nového tvaru_x000D_
-plošné srovnání, profilace dna, výška úpravy do 0,5m</t>
  </si>
  <si>
    <t xml:space="preserve"> 84 = 84,000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</si>
  <si>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</si>
  <si>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43411</t>
  </si>
  <si>
    <t>SCHODIŠŤOVÉ STUPNĚ, Z DÍLCŮ BETON</t>
  </si>
  <si>
    <t>Dodávka a osazení prefabrikovaných schodišťových stupňů_x000D_
-do betonu C16/20n XF1_x000D_
-výška stupně 200mm, šířka 750mm</t>
  </si>
  <si>
    <t xml:space="preserve"> 0,2*0,3*0,75*14/2 = 0,315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</si>
  <si>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</si>
  <si>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</si>
  <si>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</si>
  <si>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beton pod schodiště</t>
  </si>
  <si>
    <t xml:space="preserve"> 14*0,3*0,75*0,15*1,4 = 0,662 [A]</t>
  </si>
  <si>
    <t>45131A</t>
  </si>
  <si>
    <t>PODKLADNÍ A VÝPLŇOVÉ VRSTVY Z PROSTÉHO BETONU C20/25</t>
  </si>
  <si>
    <t>Úprava dna a svahů vodoteče
- kamenná dlažba z lomového kamene tl.200 mm
- usazená, vyspárovaná a vyklínovaná
- beton C25/30 XF3 tl.150 mm</t>
  </si>
  <si>
    <t>dno vodoteče 46,4*0,2 = 9,280 [B]</t>
  </si>
  <si>
    <t>opevnění svahů 34,4*0,2 = 6,880 [A]</t>
  </si>
  <si>
    <t>Mezisoučet = 16,160 [C]</t>
  </si>
  <si>
    <t>46321</t>
  </si>
  <si>
    <t>ROVNANINA Z LOMOVÉHO KAMENE</t>
  </si>
  <si>
    <t>dno vodoteče 31,1+4,8 = 35,900 [A]</t>
  </si>
  <si>
    <t>svahy 1,2*(17+11,7+65,5+72,8) = 200,400 [B]</t>
  </si>
  <si>
    <t>Mezisoučet = 236,300 [C]</t>
  </si>
  <si>
    <t xml:space="preserve"> c*0,2 = 47,260 [D]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</si>
  <si>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</si>
  <si>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</si>
  <si>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</si>
  <si>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dno vodoteče 46,4*0,2 = 9,280 [A]</t>
  </si>
  <si>
    <t>opevnění svahů 34,4*0,2 = 6,880 [B]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</si>
  <si>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</si>
  <si>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</si>
  <si>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</si>
  <si>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 xml:space="preserve"> 0,5*1*1,95+0,5*1*1,4 = 1,675 [A]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</si>
  <si>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</si>
  <si>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Mimo most 37 = 37,000 [A]</t>
  </si>
  <si>
    <t>575C65</t>
  </si>
  <si>
    <t>LITÝ ASFALT MA IV (OCHRANA MOSTNÍ IZOLACE) 16 TL. 45MM</t>
  </si>
  <si>
    <t xml:space="preserve"> 37 = 37,000 [A]</t>
  </si>
  <si>
    <t>62</t>
  </si>
  <si>
    <t>Upravy povrchů vnější</t>
  </si>
  <si>
    <t>62592</t>
  </si>
  <si>
    <t>ÚPRAVA POVRCHU BETONOVÝCH PLOCH A KONSTRUKCÍ - STRIÁŽ</t>
  </si>
  <si>
    <t xml:space="preserve"> 0,4*(9,15+14,36) = 9,404 [A]</t>
  </si>
  <si>
    <t>položka zahrnuje:
- provedení předepsané úpravy</t>
  </si>
  <si>
    <t>78381</t>
  </si>
  <si>
    <t>NÁTĚRY BETON KONSTR TYP S1 (OS-A)</t>
  </si>
  <si>
    <t>Povrchová úprava říms
- penetrace lněnou fermeží</t>
  </si>
  <si>
    <t xml:space="preserve"> 1,81*(9,15+14,36) = 42,553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</si>
  <si>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</si>
  <si>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711</t>
  </si>
  <si>
    <t>Izolace proti vodě</t>
  </si>
  <si>
    <t>711111</t>
  </si>
  <si>
    <t>IZOLACE BĚŽNÝCH KONSTRUKCÍ PROTI ZEMNÍ VLHKOSTI ASFALTOVÝMI NÁTĚRY</t>
  </si>
  <si>
    <t>1xNp</t>
  </si>
  <si>
    <t xml:space="preserve"> 1,2*(10,95*(3,67+2,94)+11,21*(3,67+2,94)+7,65+7,06+6,74+7,42+12,51+8,85+2,25*4,51+16,85+1,25*7,2+2,25*5,73+11,32) = 308,301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</si>
  <si>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</si>
  <si>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2xNa</t>
  </si>
  <si>
    <t xml:space="preserve"> a*2 = 616,602 [B]</t>
  </si>
  <si>
    <t>711442</t>
  </si>
  <si>
    <t>IZOLACE MOSTOVEK CELOPLOŠNÁ ASFALTOVÝMI PÁSY S PEČETÍCÍ VRSTVOU</t>
  </si>
  <si>
    <t>Pásová izolace s pečetící vrstvou 
– ŽB rámová příčel, rub rámu a křídel</t>
  </si>
  <si>
    <t>– rub rámu a křídel 1,1*(9,5*10,3+7,25+8,28+16,93+12,55) = 157,146 [B]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</si>
  <si>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</si>
  <si>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</si>
  <si>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</si>
  <si>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
-asfalt.pás s Al vložkou</t>
  </si>
  <si>
    <t xml:space="preserve"> 14,4*0,7+9,1*0,7 = 16,450 [A]</t>
  </si>
  <si>
    <t>položka zahrnuje:
- dodání  předepsaného ochranného materiálu
- zřízení ochrany izolace</t>
  </si>
  <si>
    <t>21461C</t>
  </si>
  <si>
    <t>SEPARACNÍ GEOTEXTILIE DO 300G/M2</t>
  </si>
  <si>
    <t>Obalení drenážního potrubí geotextilií</t>
  </si>
  <si>
    <t xml:space="preserve"> 34,711*3,14*0,15*1,2*2 = 39,237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</si>
  <si>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</si>
  <si>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45852</t>
  </si>
  <si>
    <t>VÝPLŇ ZA OPĚRAMI A ZDMI Z KAMENIVA DRCENÉHO</t>
  </si>
  <si>
    <t>Ochranný zásyp s drenážní funkcí
- ŠD fr. 0-32
- tl. min 600mm</t>
  </si>
  <si>
    <t xml:space="preserve"> 0,623*(9,83+5,56)+0,53*(10,18+4,74) = 17,496 [A]</t>
  </si>
  <si>
    <t>45860</t>
  </si>
  <si>
    <t>VÝPLŇ ZA OPĚRAMI A ZDMI Z MEZEROVITÉHO BETONU</t>
  </si>
  <si>
    <t xml:space="preserve">"Ochrana drenážní trubky
- drenážní beton MCB-10
</t>
  </si>
  <si>
    <t xml:space="preserve"> 0,3*0,22*(9,83+10,18+5,56+4,74+0,65+0,65) = 2,086 [A]</t>
  </si>
  <si>
    <t>položka zahrnuje:
- dodávku mezerovitého betonu předepsané kvality a zásyp se zhutněním včetně mimostaveništní a vnitrostaveništní dopravy</t>
  </si>
  <si>
    <t>87434</t>
  </si>
  <si>
    <t>POTRUBÍ Z TRUB PLASTOVÝCH ODPADNÍCH DN DO 200MM</t>
  </si>
  <si>
    <t>Dodávka a osazení PVC trubky
-vyústění odvodnění
-vyústění vpustí</t>
  </si>
  <si>
    <t>Vyústění odvodnění 1,7+4,3 = 6,000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</si>
  <si>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</si>
  <si>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Dodávka a osazení drenážní trubky
-perforace min 2/3 obvodu
-vedena okolo křídel, vyústěna na povodní straně
-PE, DN150</t>
  </si>
  <si>
    <t xml:space="preserve"> 1,1*(9,83+10,18+5,56+4,74+0,65+0,65) = 34,771 [A]</t>
  </si>
  <si>
    <t>Doplňující konstrukce a práce</t>
  </si>
  <si>
    <t>914A21</t>
  </si>
  <si>
    <t>EV ČÍSLO MOSTU OCEL S FÓLIÍ TŘ.1 DODÁVKA A MONTÁŽ</t>
  </si>
  <si>
    <t>položka zahrnuje:
- dodávku a montáž značek v požadovaném provedení</t>
  </si>
  <si>
    <t>917223</t>
  </si>
  <si>
    <t>SILNIČNÍ A CHODNÍKOVÉ OBRUBY Z BETONOVÝCH OBRUBNÍKŮ ŠÍŘ 100MM</t>
  </si>
  <si>
    <t xml:space="preserve"> 1,2*(6,66+2,95+3,9)+4*(0,86+2,5)+10,1+17+11,9 = 68,652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</si>
  <si>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</si>
  <si>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</si>
  <si>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</si>
  <si>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 4*2,5 = 10,000 [A]</t>
  </si>
  <si>
    <t>Naříznutí vozovky na začátku a konci úseku, 
- zpětné ošetření spáry trvale pružnou zálivkou, při napojení nové komunikace</t>
  </si>
  <si>
    <t>Nad opěrami 9,83+10,18 = 20,010 [B]</t>
  </si>
  <si>
    <t>931387</t>
  </si>
  <si>
    <t>TĚSNĚNÍ DILATAČ SPAR SILIKON TMELEM PRŮŘ PŘES 800MM2</t>
  </si>
  <si>
    <t>Podélná pružná zálivka s předtěsněním
-20x50 mm, na styku římsa x vozovka</t>
  </si>
  <si>
    <t xml:space="preserve"> 14,36+9 = 23,360 [A]</t>
  </si>
  <si>
    <t>93</t>
  </si>
  <si>
    <t>Dokončovací práce inženýrských staveb</t>
  </si>
  <si>
    <t>21341</t>
  </si>
  <si>
    <t>DRENÁŽNÍ VRSTVY Z PLASTBETONU (PLASTMALTY)</t>
  </si>
  <si>
    <t>Dodávka a položení drenážního plastbetonu
- š. 90mm</t>
  </si>
  <si>
    <t xml:space="preserve"> 0,003*4,45 = 0,013 [A]</t>
  </si>
  <si>
    <t>Položka zahrnuje:
- dodávku předepsaného materiálu pro drenážní vrstvu, včetně mimostaveništní a vnitrostaveništní dopravy
- provedení drenážní vrstvy předepsaných rozměrů a předepsaného tvaru</t>
  </si>
  <si>
    <t>Podlití sloupků (patních desek)
-podlití plastmaltou</t>
  </si>
  <si>
    <t xml:space="preserve"> 30*0,42*0,24*0,0075 = 0,023 [A]</t>
  </si>
  <si>
    <t>261314</t>
  </si>
  <si>
    <t>VRTY PRO KOTVENÍ A INJEKTÁŽ TŘ III NA POVRCHU D DO 35MM</t>
  </si>
  <si>
    <t>Vývrt pro kotvení monolitických říms
- průměr 35 mm, hloubka 160mm</t>
  </si>
  <si>
    <t>Pro kotvy římsy 25*0,16 = 4,000 [A]</t>
  </si>
  <si>
    <t>Pro zábradlí 2*30*0,22 = 13,200 [B]</t>
  </si>
  <si>
    <t>Mezisoučet = 17,200 [C]</t>
  </si>
  <si>
    <t xml:space="preserve"> 54*1,8 = 97,200 [A]</t>
  </si>
  <si>
    <t>78322</t>
  </si>
  <si>
    <t>PROTIKOROZ OCHRANA DOPLŇK OK NÁTĚREM VÍCEVRST</t>
  </si>
  <si>
    <t>-kvalitní nátěr dlouhodobé životnosti s úpravou vrchního povrchu barvou odstínu RAL 5005  modrá</t>
  </si>
  <si>
    <t>78382</t>
  </si>
  <si>
    <t>NÁTERY BETON KONSTR TYP S2 (OS-B)</t>
  </si>
  <si>
    <t>- penetrační nátěr pro zvýšení přilnavosti</t>
  </si>
  <si>
    <t>Pracovní spára říms 3*2*0,27 = 1,620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</si>
  <si>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</si>
  <si>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9117E1</t>
  </si>
  <si>
    <t>SVOD OCEL ZÁBRADEL ÚROVEŇ ZADRŽ H4 - DODÁVKA A MONTÁŽ</t>
  </si>
  <si>
    <t xml:space="preserve"> 8+48 = 56,000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</si>
  <si>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</si>
  <si>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919134</t>
  </si>
  <si>
    <t>ŘEZÁNÍ BETONOVÝCH KONSTRUKCÍ TL DO 200MM</t>
  </si>
  <si>
    <t>Pracovní spára říms 3*1,81 = 5,430 [A]</t>
  </si>
  <si>
    <t>položka zahrnuje řezání betonových konstrukcí v předepsané tloušťce, včetně spotřeby vody</t>
  </si>
  <si>
    <t>93138</t>
  </si>
  <si>
    <t>TĚSNĚNÍ DILATAČNÍCH SPAR SILIKONOVÝM TMELEM</t>
  </si>
  <si>
    <t>Vytvoření (řez pilou nebo lišta) 20x15 mm a těsnění pracovní spáry v římse silikonovým tmelem 10x15 mm. Předtěsnění spáry provazcem o 20mm. Penetrační nátěr betonu š. 20+20+10 = 50 mm.</t>
  </si>
  <si>
    <t xml:space="preserve"> 3*1,81 = 5,430 [C]</t>
  </si>
  <si>
    <t xml:space="preserve"> c*0,005 = 0,027 [B]</t>
  </si>
  <si>
    <t>93650</t>
  </si>
  <si>
    <t>DROBNÉ DOPLŇK KONSTR KOVOVÉ</t>
  </si>
  <si>
    <t>KG</t>
  </si>
  <si>
    <t>Drenážní profil z hliníku 30x20x2,5 mm se dvěma zářezy 2 mm dl. 20 mm á 100 mm</t>
  </si>
  <si>
    <t xml:space="preserve"> 2*4,45*0,24 = 2,136 [A]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</si>
  <si>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</si>
  <si>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Osazení kotev</t>
  </si>
  <si>
    <t>Kotvy M24 25*0,8 = 20,000 [A]</t>
  </si>
  <si>
    <t>Kotvy M24-205 60*0,84 = 50,400 [B]</t>
  </si>
  <si>
    <t>Mezisoučet = 70,400 [D]</t>
  </si>
  <si>
    <t>93R009</t>
  </si>
  <si>
    <t>Dodávka a osazení tabulky s udáním data dokončení opravy mostu.</t>
  </si>
  <si>
    <t>R9324</t>
  </si>
  <si>
    <t>Kotva M24 s přísl.</t>
  </si>
  <si>
    <t xml:space="preserve"> 25+2*30 = 85,000 [A]</t>
  </si>
  <si>
    <t>Odstranění podkladních vrstev stávající komunikace, včetně komunikace na mostu
- předpokládaná tloušťka podkladních vrstev 300mm
- odvoz a uložení na skládku nebezp. odpadů do 60km</t>
  </si>
  <si>
    <t xml:space="preserve"> 4,92*2,65 = 13,038 [A]</t>
  </si>
  <si>
    <t xml:space="preserve"> 13,038*2,25*60 = 1760,130 [A]</t>
  </si>
  <si>
    <t>96611A</t>
  </si>
  <si>
    <t>BOURÁNÍ KONSTRUKCÍ Z BETONOVÝCH DÍLCŮ - BEZ DOPRAVY</t>
  </si>
  <si>
    <t>Odstranění stávající nosné konstrukce mostu_x000D_
-ŽB panely tl. 0,15m_x000D_
-odvoz a uložení na skládku do 60km</t>
  </si>
  <si>
    <t xml:space="preserve"> 0,15*9,9*2,66 = 3,950 [A]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</si>
  <si>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</si>
  <si>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96611B</t>
  </si>
  <si>
    <t>BOURÁNÍ KONSTRUKCÍ Z BETONOVÝCH DÍLCŮ - DOPRAVA</t>
  </si>
  <si>
    <t xml:space="preserve"> 3,95*2,7*60 = 639,900 [A]</t>
  </si>
  <si>
    <t>96613A</t>
  </si>
  <si>
    <t>BOURÁNÍ KONSTRUKCÍ Z KAMENE NA MC - BEZ DOPRAVY</t>
  </si>
  <si>
    <t>Odstranění spodní stavby mostu včetně křídel_x000D_
-masivní opěry a křídla z lomového kamene _x000D_
-předpodkládaná tloušťka opěr 800mm, křídel 600mm_x000D_
-odvoz a uložení v rámci stavby (do 100m) k pozdějšímu použití</t>
  </si>
  <si>
    <t xml:space="preserve"> 0,8*2,1*(10,6+11,25)+0,6*2,1*(1,12+2,6+3,3) = 45,553 [A]</t>
  </si>
  <si>
    <t>96615A</t>
  </si>
  <si>
    <t>BOURÁNÍ KONSTRUKCÍ Z PROSTÉHO BETONU - BEZ DOPRAVY</t>
  </si>
  <si>
    <t>římsy 0,5*0,25*(8,8+3,8) = 1,575 [A]</t>
  </si>
  <si>
    <t>zídka pod pravou římsou 0,4*0,7*3,8 = 1,064 [B]</t>
  </si>
  <si>
    <t>základy 0,7*(16,4+16,65) = 23,135 [C]</t>
  </si>
  <si>
    <t>Celkové množství = 25,774</t>
  </si>
  <si>
    <t>96615B</t>
  </si>
  <si>
    <t>BOURÁNÍ KONSTRUKCÍ Z PROSTÉHO BETONU - DOPRAVA</t>
  </si>
  <si>
    <t xml:space="preserve"> 25,774*2,7*60 = 4175,388 [A]</t>
  </si>
  <si>
    <t>Odstranění stávající nosné konstrukce
- ocelové výpažnice, A=0,005m2; 30kg/bm; 10ks
- IPN220, 30kg/bm, 6ks
- odvoz do sběrných surovin do 25km</t>
  </si>
  <si>
    <t xml:space="preserve"> (3,66*(4*41,84+5*47,89+4*26,22))/1000 = 1,873 [A]</t>
  </si>
  <si>
    <t xml:space="preserve"> (4,8*10*0,03+3,3*6*0,03)*40 = 81,360 [A]</t>
  </si>
  <si>
    <t>96718A</t>
  </si>
  <si>
    <t>VYBOURÁNÍ ČÁSTÍ KONSTRUKCÍ KOVOVÝCH - BEZ DOPRAVY</t>
  </si>
  <si>
    <t>Odstranění stávajícího ocelového zábradlí
- odvoz do sběrných surovin do 40 km
Odhad 25kg/bm</t>
  </si>
  <si>
    <t xml:space="preserve"> (8,32*1,1*13+6,82*2*(52+8,42))/1000 = 0,943 [A]</t>
  </si>
  <si>
    <t>položka zahrnuje:
- veškerou manipulaci s vybouranou sutí a hmotami, kromě vodorovné dopravy, včetně uložení na skládku. 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</si>
  <si>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96718B</t>
  </si>
  <si>
    <t>VYBOURÁNÍ ČÁSTÍ KONSTRUKCÍ KOVOVÝCH - DOPRAVA</t>
  </si>
  <si>
    <t xml:space="preserve"> 0,943*40 = 37,720 [A]</t>
  </si>
  <si>
    <t>014202</t>
  </si>
  <si>
    <t>POPLATKY ZA ZEMNÍK -ZEMINA</t>
  </si>
  <si>
    <t xml:space="preserve"> ((38,5*10,8*0,7-14,05*12,3)+83,16+41,58)*1,8 = 437,373 [A]</t>
  </si>
  <si>
    <t xml:space="preserve"> </t>
  </si>
  <si>
    <t>zahrnuje veškeré poplatky majiteli zemníku související s nákupem zeminy (nikoliv s otvírkou zemníku)</t>
  </si>
  <si>
    <t>015140</t>
  </si>
  <si>
    <t>POPLATKY ZA LIKVIDACI ODPADŮ NEKONTAMINOVANÝCH - 17 01 01  BETON Z DEMOLIC OBJEKTŮ, ZÁKLADŮ TV</t>
  </si>
  <si>
    <t xml:space="preserve"> (25,774+3,95)*2,7 = 80,255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</si>
  <si>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</si>
  <si>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015570</t>
  </si>
  <si>
    <t>POPLATKY ZA LIKVIDACI ODPADŮ NEBEZPEČNÝCH - 17 03 03*  ASFALTOVÉ STAVEBNÍ NÁTĚRY</t>
  </si>
  <si>
    <t xml:space="preserve"> 13,038*2,25 = 29,336 [A]</t>
  </si>
  <si>
    <t>Výkop pro kompletní stavbu opěrné zdi_x000D_
-těžitelnost zeminy tř. I-III (v závislosti na hloubce)_x000D_
-v případě zjištění vhodné zeminy zpětné použití do zásypu jinak odvoz a uložení na skládku do 60km</t>
  </si>
  <si>
    <t xml:space="preserve"> 14*35*0,7 = 343,000 [A]</t>
  </si>
  <si>
    <t xml:space="preserve"> (14*35*0,7-318,5)*60 = 1470,000 [A]</t>
  </si>
  <si>
    <t xml:space="preserve"> 14*35*0,2 = 98,000 [A]</t>
  </si>
  <si>
    <t xml:space="preserve"> 95*60 = 5700,000 [A]</t>
  </si>
  <si>
    <t xml:space="preserve"> 14*35*0,1 = 49,000 [A]</t>
  </si>
  <si>
    <t xml:space="preserve"> 49*60 = 2940,000 [A]</t>
  </si>
  <si>
    <t>17411</t>
  </si>
  <si>
    <t>ZÁSYP JAM A RÝH ZEMINOU SE ZHUTNĚNÍM</t>
  </si>
  <si>
    <t>Zásyp rubu a líce základu a dříku opěrné zdi_x000D_
-zásyp zeminou vhodnou do násypu nebo ŠD_x000D_
-hutnění na Id=0,85 po vrstvách 300mm_x000D_
-dovoz z vhodného zemníku nebo kamenolomu popř. použití vykopaného materiálu</t>
  </si>
  <si>
    <t xml:space="preserve"> (7+2,1)*35 = 318,500 [A]</t>
  </si>
  <si>
    <t>ZÁSYP JAM A RÝH Z NAKUPOVANÝCH MATERIÁLŮ</t>
  </si>
  <si>
    <t>Zásyp rubu opěrné zdi_x000D_
-zásyp zeminou vhodnou do násypu nebo ŠD_x000D_
-hutnění na Id=0,85 po vrstvách 300mm_x000D_
-dovoz z vhodného zemníku nebo kamenolomu popř. použití vykopaného materiálu</t>
  </si>
  <si>
    <t xml:space="preserve"> 1,2*4,2*35 = 176,400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</si>
  <si>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</si>
  <si>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4,2*46 = 193,200 [A]</t>
  </si>
  <si>
    <t>23</t>
  </si>
  <si>
    <t>Štětové stěny</t>
  </si>
  <si>
    <t>23417A</t>
  </si>
  <si>
    <t>ŠTĚTOVÉ STĚNY NASAZENÉ Z KOVOVÝCH DÍLCŮ DOČASNÉ (PLOCHA)</t>
  </si>
  <si>
    <t xml:space="preserve"> 9*35 = 315,000 [A]</t>
  </si>
  <si>
    <t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</si>
  <si>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</si>
  <si>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</si>
  <si>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</si>
  <si>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27231</t>
  </si>
  <si>
    <t>ZÁKLADY Z PROSTÉHO BETONU</t>
  </si>
  <si>
    <t>Podkladní beton základu opěrné zdi_x000D_
-Beton C12/15 X0_x000D_
-tl. 200mm</t>
  </si>
  <si>
    <t xml:space="preserve"> 0,2*126,04 = 25,208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</si>
  <si>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</si>
  <si>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Bednění a betonáž základů opěrné zdi_x000D_
-Beton C30/37 XF3</t>
  </si>
  <si>
    <t xml:space="preserve"> 0,8*88,8 = 71,040 [A]</t>
  </si>
  <si>
    <t>VÝZTUŽ ZÁKLADŮ Z OCELI 10505, B500B</t>
  </si>
  <si>
    <t xml:space="preserve">Betonářská výztuž základů opěrné zdi, ocel B500B 185 kg/m3 </t>
  </si>
  <si>
    <t xml:space="preserve"> 0,8*88,8*0,15 = 10,656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</si>
  <si>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</si>
  <si>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</si>
  <si>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</si>
  <si>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Bednění a betonáž dříku opěrné zdi_x000D_
-tl. 0,6m_x000D_
-Beton C30/37 XF2</t>
  </si>
  <si>
    <t xml:space="preserve"> 0,6*(2,45*5,26+2,48*5,94+3,29*5,93+4,1*5,93+4,11*5,96+4,16*5,93) = 72,363 [A]</t>
  </si>
  <si>
    <t>327365</t>
  </si>
  <si>
    <t>VÝZTUŽ ZDÍ OPĚRNÝCH, ZÁRUBNÍCH, NÁBŘEŽNÍCH Z OCELI 10505, B500B</t>
  </si>
  <si>
    <t xml:space="preserve">Betonářská výztuž dříku opěrné zdi, ocel B500B 180 kg/m3 </t>
  </si>
  <si>
    <t xml:space="preserve"> (0,6*(2,45*5,26+2,48*5,94+3,29*5,93+4,1*5,93+4,11*5,96+4,16*5,93))*0,18 = 13,025 [A]</t>
  </si>
  <si>
    <t>Bednění a betonáž říms_x000D_
Beton C30/37 XF4</t>
  </si>
  <si>
    <t xml:space="preserve"> 0,262*35,356 = 9,263 [A]</t>
  </si>
  <si>
    <t>Výztuž říms B500B 180 kg/m3</t>
  </si>
  <si>
    <t xml:space="preserve"> 0,262*35,356*0,18 = 1,667 [A]</t>
  </si>
  <si>
    <t>451572</t>
  </si>
  <si>
    <t>VÝPLŇ VRSTVY Z KAMENIVA TĚŽENÉHO, INDEX ZHUTNĚNÍ ID DO 0,8</t>
  </si>
  <si>
    <t>Vrstva štěrkopísku pro uložení těsnící fólie v rubu opěrné zdi_x000D_
- tl. 150 + 150mm</t>
  </si>
  <si>
    <t xml:space="preserve"> 2*0,15*4,1*35 = 43,050 [A]</t>
  </si>
  <si>
    <t>ZŘÍZENÍ KONSTRUKČNÍ VRSTVY Z GEOMEMBRÁNY</t>
  </si>
  <si>
    <t>Těsnící fólie - geomembrána s pevností min. 20 kN/m a s protažením min. 20% (v obou směrech)</t>
  </si>
  <si>
    <t xml:space="preserve"> 1,2*4,1*35 = 172,200 [A]</t>
  </si>
  <si>
    <t>Úpravy povrchů vnějších</t>
  </si>
  <si>
    <t xml:space="preserve"> 0,4*35,34 = 14,136 [A]</t>
  </si>
  <si>
    <t xml:space="preserve"> 1,2*(93,56+94,88+53,73+17,45) = 311,544 [A]</t>
  </si>
  <si>
    <t xml:space="preserve"> a*2 = 623,088 [B]</t>
  </si>
  <si>
    <t>– rub rámu a křídel 1,1*89,8 = 98,780 [B]</t>
  </si>
  <si>
    <t xml:space="preserve"> 35,34*0,7 = 24,738 [A]</t>
  </si>
  <si>
    <t>783</t>
  </si>
  <si>
    <t>Nátěry</t>
  </si>
  <si>
    <t xml:space="preserve"> 1,81*35,34 = 63,965 [A]</t>
  </si>
  <si>
    <t xml:space="preserve">Podkladní beton pro drenážní trubku za opěrnou zdí_x000D_
-Beton C8/10n_x000D_
-tl. 300mm_x000D_
</t>
  </si>
  <si>
    <t xml:space="preserve"> 66,81*0,3 = 20,043 [A]</t>
  </si>
  <si>
    <t>Ochranný zásyp s drenážní funkcí_x000D_
- ŠD fr. 0-32_x000D_
- tl. min 600mm</t>
  </si>
  <si>
    <t xml:space="preserve"> 1,27*35 = 44,450 [A]</t>
  </si>
  <si>
    <t xml:space="preserve">"Ochrana drenážní trubky
- drenážní beton MCB-10
_x000D_
</t>
  </si>
  <si>
    <t xml:space="preserve"> 0,3*0,22*35 = 2,310 [A]</t>
  </si>
  <si>
    <t>Dodávka a osazení PVC trubky_x000D_
-napojení do revizní šachty_x000D_
-PVC, DN200</t>
  </si>
  <si>
    <t xml:space="preserve"> 2*0,9 = 1,800 [A]</t>
  </si>
  <si>
    <t>Dodávka a osazení drenážní trubky_x000D_
-vyústěna průpichem v dříku zdi v PVC chráničce DN180 v každém dilatačním celku, vyústění do opevnění svahu vodoteče_x000D_
-HDPE, DN150 plně perforovaná</t>
  </si>
  <si>
    <t xml:space="preserve"> 1,1*(35+7+5,9+0,7+0,7+0,7+0,7) = 55,770 [A]</t>
  </si>
  <si>
    <t>87634</t>
  </si>
  <si>
    <t>CHRÁNIČKY Z TRUB PLASTOVÝCH DN DO 200MM</t>
  </si>
  <si>
    <t xml:space="preserve"> 2*0,8 = 1,600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</si>
  <si>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</si>
  <si>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87834</t>
  </si>
  <si>
    <t>NASUNUTÍ PLAST TRUB DN DO 200MM DO CHRÁNIČKY</t>
  </si>
  <si>
    <t>položka zahrnuje:
pojízdná sedla (objímky)
případně předepsané utěsnění konců chráničky
nezahrnuje dodávku potrubí</t>
  </si>
  <si>
    <t>58910</t>
  </si>
  <si>
    <t>VÝPLŇ SPAR ASFALTEM</t>
  </si>
  <si>
    <t>Podélná pružná zálivka s předtěsněním_x000D_
-20x50 mm, na styku římsa x vozovka</t>
  </si>
  <si>
    <t xml:space="preserve"> 35,34 = 35,340 [A]</t>
  </si>
  <si>
    <t>položka zahrnuje:
- dodávku předepsaného materiálu
- vyčištění a výplň spar tímto materiálem</t>
  </si>
  <si>
    <t>89712</t>
  </si>
  <si>
    <t>VPUSŤ KANALIZAČNÍ ULIČNÍ KOMPLETNÍ Z BETONOVÝCH DÍLCŮ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</si>
  <si>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</si>
  <si>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899122</t>
  </si>
  <si>
    <t>MŘÍŽE LITINOVÉ SAMOSTATNÉ</t>
  </si>
  <si>
    <t>Položka zahrnuje dodávku a osazení předepsané mříže včetně rámu</t>
  </si>
  <si>
    <t xml:space="preserve"> 35*0,16 = 5,600 [A]</t>
  </si>
  <si>
    <t>Pracovní spára říms 6*1,81 = 10,860 [A]</t>
  </si>
  <si>
    <t xml:space="preserve"> 6*1,81 = 10,860 [C]</t>
  </si>
  <si>
    <t xml:space="preserve"> c*0,005 = 0,054 [B]</t>
  </si>
  <si>
    <t>Kotvy M24 35*0,8 = 28,000 [A]</t>
  </si>
  <si>
    <t xml:space="preserve"> 35 = 35,000 [A]</t>
  </si>
  <si>
    <t>96613</t>
  </si>
  <si>
    <t>BOURÁNÍ KONSTRUKCÍ Z KAMENE NA MC</t>
  </si>
  <si>
    <t>Odstranění dříku opěrné zdi_x000D_
-masivní dřík z lomového kamene _x000D_
-předpodkládaná tloušťka 800mm_x000D_
-odvoz a uložení v rámci stavby (do 100m) k pozdějšímu použití</t>
  </si>
  <si>
    <t xml:space="preserve"> 0,8*3*24,9 = 59,760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</si>
  <si>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</si>
  <si>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-předpoklad beton B20_x000D_
-odvoz a uložení na skládku do 60km</t>
  </si>
  <si>
    <t>Bourání říms 0,5*0,25*24,9 = 3,113 [A]</t>
  </si>
  <si>
    <t>Bourání základů 0,7*1,4*24,9 = 24,402 [B]</t>
  </si>
  <si>
    <t>Mezisoučet = 27,515 [C]</t>
  </si>
  <si>
    <t xml:space="preserve"> 27,515*2,7*60 = 4457,430 [A]</t>
  </si>
  <si>
    <t xml:space="preserve"> 27,515*2,7 = 74,291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</si>
</sst>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4" borderId="2" xfId="0" applyNumberFormat="1" applyFill="1" applyBorder="1" applyAlignment="1" applyProtection="1">
      <alignment horizontal="center"/>
      <protection locked="0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1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8" t="s">
        <v>2</v>
      </c>
      <c r="C2" s="3"/>
      <c r="D2" s="3"/>
      <c r="E2" s="3"/>
    </row>
    <row r="3" spans="1:5" x14ac:dyDescent="0.25">
      <c r="A3" s="3"/>
      <c r="B3" s="29"/>
      <c r="C3" s="3"/>
      <c r="D3" s="3"/>
      <c r="E3" s="3"/>
    </row>
    <row r="4" spans="1:5" x14ac:dyDescent="0.25">
      <c r="A4" s="3"/>
      <c r="B4" s="28" t="s">
        <v>3</v>
      </c>
      <c r="C4" s="29"/>
      <c r="D4" s="29"/>
      <c r="E4" s="2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'102'!I3</f>
        <v>0</v>
      </c>
      <c r="D12" s="9">
        <f>SUMIFS('102'!O:O,'102'!A:A,"P")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'201'!I3</f>
        <v>0</v>
      </c>
      <c r="D13" s="9">
        <f>SUMIFS('201'!O:O,'201'!A:A,"P")</f>
        <v>0</v>
      </c>
      <c r="E13" s="9">
        <f>C13+D13</f>
        <v>0</v>
      </c>
    </row>
    <row r="14" spans="1:5" x14ac:dyDescent="0.25">
      <c r="A14" s="8" t="s">
        <v>19</v>
      </c>
      <c r="B14" s="8" t="s">
        <v>20</v>
      </c>
      <c r="C14" s="9">
        <f>'202'!I3</f>
        <v>0</v>
      </c>
      <c r="D14" s="9">
        <f>SUMIFS('202'!O:O,'202'!A:A,"P")</f>
        <v>0</v>
      </c>
      <c r="E14" s="9">
        <f>C14+D14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3"/>
  <sheetViews>
    <sheetView topLeftCell="B1" zoomScaleNormal="100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30" t="s">
        <v>24</v>
      </c>
      <c r="D3" s="31"/>
      <c r="E3" s="11" t="s">
        <v>25</v>
      </c>
      <c r="F3" s="3"/>
      <c r="G3" s="3"/>
      <c r="H3" s="12" t="s">
        <v>11</v>
      </c>
      <c r="I3" s="13">
        <f>SUMIFS(I8:I83,A8:A83,"SD")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30" t="s">
        <v>11</v>
      </c>
      <c r="D4" s="31"/>
      <c r="E4" s="11" t="s">
        <v>12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2" t="s">
        <v>28</v>
      </c>
      <c r="B5" s="32" t="s">
        <v>29</v>
      </c>
      <c r="C5" s="32" t="s">
        <v>30</v>
      </c>
      <c r="D5" s="32" t="s">
        <v>31</v>
      </c>
      <c r="E5" s="32" t="s">
        <v>32</v>
      </c>
      <c r="F5" s="32" t="s">
        <v>33</v>
      </c>
      <c r="G5" s="32" t="s">
        <v>34</v>
      </c>
      <c r="H5" s="32" t="s">
        <v>35</v>
      </c>
      <c r="I5" s="32"/>
      <c r="O5">
        <v>0.21</v>
      </c>
    </row>
    <row r="6" spans="1:16" x14ac:dyDescent="0.25">
      <c r="A6" s="32"/>
      <c r="B6" s="32"/>
      <c r="C6" s="32"/>
      <c r="D6" s="32"/>
      <c r="E6" s="32"/>
      <c r="F6" s="32"/>
      <c r="G6" s="32"/>
      <c r="H6" s="7" t="s">
        <v>36</v>
      </c>
      <c r="I6" s="7" t="s">
        <v>37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38</v>
      </c>
      <c r="B8" s="14"/>
      <c r="C8" s="15" t="s">
        <v>39</v>
      </c>
      <c r="D8" s="14"/>
      <c r="E8" s="14" t="s">
        <v>40</v>
      </c>
      <c r="F8" s="14"/>
      <c r="G8" s="14"/>
      <c r="H8" s="14"/>
      <c r="I8" s="16">
        <f>SUMIFS(I9:I83,A9:A83,"P")</f>
        <v>0</v>
      </c>
    </row>
    <row r="9" spans="1:16" x14ac:dyDescent="0.25">
      <c r="A9" s="17" t="s">
        <v>41</v>
      </c>
      <c r="B9" s="17">
        <v>1</v>
      </c>
      <c r="C9" s="18" t="s">
        <v>42</v>
      </c>
      <c r="D9" t="s">
        <v>43</v>
      </c>
      <c r="E9" s="19" t="s">
        <v>44</v>
      </c>
      <c r="F9" s="20" t="s">
        <v>45</v>
      </c>
      <c r="G9" s="21">
        <v>1</v>
      </c>
      <c r="H9" s="22">
        <v>0</v>
      </c>
      <c r="I9" s="23">
        <f>ROUND(G9*H9,P4)</f>
        <v>0</v>
      </c>
      <c r="O9" s="24">
        <f>I9*0.21</f>
        <v>0</v>
      </c>
      <c r="P9">
        <v>3</v>
      </c>
    </row>
    <row r="10" spans="1:16" x14ac:dyDescent="0.25">
      <c r="A10" s="17" t="s">
        <v>46</v>
      </c>
      <c r="E10" s="19" t="s">
        <v>47</v>
      </c>
    </row>
    <row r="11" spans="1:16" x14ac:dyDescent="0.25">
      <c r="A11" s="17" t="s">
        <v>48</v>
      </c>
      <c r="E11" s="25" t="s">
        <v>43</v>
      </c>
    </row>
    <row r="12" spans="1:16" x14ac:dyDescent="0.25">
      <c r="A12" s="17" t="s">
        <v>41</v>
      </c>
      <c r="B12" s="17">
        <v>2</v>
      </c>
      <c r="C12" s="18" t="s">
        <v>49</v>
      </c>
      <c r="D12" s="17" t="s">
        <v>50</v>
      </c>
      <c r="E12" s="19" t="s">
        <v>51</v>
      </c>
      <c r="F12" s="20" t="s">
        <v>45</v>
      </c>
      <c r="G12" s="21">
        <v>1</v>
      </c>
      <c r="H12" s="22">
        <v>0</v>
      </c>
      <c r="I12" s="23">
        <f>ROUND(G12*H12,P4)</f>
        <v>0</v>
      </c>
      <c r="O12" s="24">
        <f>I12*0.21</f>
        <v>0</v>
      </c>
      <c r="P12">
        <v>3</v>
      </c>
    </row>
    <row r="13" spans="1:16" ht="30" x14ac:dyDescent="0.25">
      <c r="A13" s="17" t="s">
        <v>46</v>
      </c>
      <c r="E13" s="19" t="s">
        <v>52</v>
      </c>
    </row>
    <row r="14" spans="1:16" x14ac:dyDescent="0.25">
      <c r="A14" s="17" t="s">
        <v>53</v>
      </c>
      <c r="E14" s="26" t="s">
        <v>54</v>
      </c>
    </row>
    <row r="15" spans="1:16" x14ac:dyDescent="0.25">
      <c r="A15" s="17" t="s">
        <v>48</v>
      </c>
      <c r="E15" s="25" t="s">
        <v>43</v>
      </c>
    </row>
    <row r="16" spans="1:16" x14ac:dyDescent="0.25">
      <c r="A16" s="17" t="s">
        <v>41</v>
      </c>
      <c r="B16" s="17">
        <v>3</v>
      </c>
      <c r="C16" s="18" t="s">
        <v>49</v>
      </c>
      <c r="D16" s="17" t="s">
        <v>55</v>
      </c>
      <c r="E16" s="19" t="s">
        <v>51</v>
      </c>
      <c r="F16" s="20" t="s">
        <v>45</v>
      </c>
      <c r="G16" s="21">
        <v>3</v>
      </c>
      <c r="H16" s="22">
        <v>0</v>
      </c>
      <c r="I16" s="23">
        <f>ROUND(G16*H16,P4)</f>
        <v>0</v>
      </c>
      <c r="O16" s="24">
        <f>I16*0.21</f>
        <v>0</v>
      </c>
      <c r="P16">
        <v>3</v>
      </c>
    </row>
    <row r="17" spans="1:16" x14ac:dyDescent="0.25">
      <c r="A17" s="17" t="s">
        <v>46</v>
      </c>
      <c r="E17" s="19" t="s">
        <v>56</v>
      </c>
    </row>
    <row r="18" spans="1:16" x14ac:dyDescent="0.25">
      <c r="A18" s="17" t="s">
        <v>53</v>
      </c>
      <c r="E18" s="26" t="s">
        <v>57</v>
      </c>
    </row>
    <row r="19" spans="1:16" x14ac:dyDescent="0.25">
      <c r="A19" s="17" t="s">
        <v>48</v>
      </c>
      <c r="E19" s="25" t="s">
        <v>43</v>
      </c>
    </row>
    <row r="20" spans="1:16" x14ac:dyDescent="0.25">
      <c r="A20" s="17" t="s">
        <v>41</v>
      </c>
      <c r="B20" s="17">
        <v>4</v>
      </c>
      <c r="C20" s="18" t="s">
        <v>58</v>
      </c>
      <c r="D20" t="s">
        <v>43</v>
      </c>
      <c r="E20" s="19" t="s">
        <v>59</v>
      </c>
      <c r="F20" s="20" t="s">
        <v>45</v>
      </c>
      <c r="G20" s="21">
        <v>1</v>
      </c>
      <c r="H20" s="22">
        <v>0</v>
      </c>
      <c r="I20" s="23">
        <f>ROUND(G20*H20,P4)</f>
        <v>0</v>
      </c>
      <c r="O20" s="24">
        <f>I20*0.21</f>
        <v>0</v>
      </c>
      <c r="P20">
        <v>3</v>
      </c>
    </row>
    <row r="21" spans="1:16" x14ac:dyDescent="0.25">
      <c r="A21" s="17" t="s">
        <v>46</v>
      </c>
      <c r="E21" s="19" t="s">
        <v>60</v>
      </c>
    </row>
    <row r="22" spans="1:16" x14ac:dyDescent="0.25">
      <c r="A22" s="17" t="s">
        <v>48</v>
      </c>
      <c r="E22" s="25" t="s">
        <v>43</v>
      </c>
    </row>
    <row r="23" spans="1:16" x14ac:dyDescent="0.25">
      <c r="A23" s="17" t="s">
        <v>41</v>
      </c>
      <c r="B23" s="17">
        <v>5</v>
      </c>
      <c r="C23" s="18" t="s">
        <v>58</v>
      </c>
      <c r="D23" s="17" t="s">
        <v>50</v>
      </c>
      <c r="E23" s="19" t="s">
        <v>59</v>
      </c>
      <c r="F23" s="20" t="s">
        <v>45</v>
      </c>
      <c r="G23" s="21">
        <v>1</v>
      </c>
      <c r="H23" s="22">
        <v>0</v>
      </c>
      <c r="I23" s="23">
        <f>ROUND(G23*H23,P4)</f>
        <v>0</v>
      </c>
      <c r="O23" s="24">
        <f>I23*0.21</f>
        <v>0</v>
      </c>
      <c r="P23">
        <v>3</v>
      </c>
    </row>
    <row r="24" spans="1:16" x14ac:dyDescent="0.25">
      <c r="A24" s="17" t="s">
        <v>46</v>
      </c>
      <c r="E24" s="19" t="s">
        <v>61</v>
      </c>
    </row>
    <row r="25" spans="1:16" x14ac:dyDescent="0.25">
      <c r="A25" s="17" t="s">
        <v>53</v>
      </c>
      <c r="E25" s="26" t="s">
        <v>54</v>
      </c>
    </row>
    <row r="26" spans="1:16" x14ac:dyDescent="0.25">
      <c r="A26" s="17" t="s">
        <v>48</v>
      </c>
      <c r="E26" s="25" t="s">
        <v>43</v>
      </c>
    </row>
    <row r="27" spans="1:16" x14ac:dyDescent="0.25">
      <c r="A27" s="17" t="s">
        <v>41</v>
      </c>
      <c r="B27" s="17">
        <v>6</v>
      </c>
      <c r="C27" s="18" t="s">
        <v>58</v>
      </c>
      <c r="D27" s="17" t="s">
        <v>55</v>
      </c>
      <c r="E27" s="19" t="s">
        <v>59</v>
      </c>
      <c r="F27" s="20" t="s">
        <v>45</v>
      </c>
      <c r="G27" s="21">
        <v>1</v>
      </c>
      <c r="H27" s="22">
        <v>0</v>
      </c>
      <c r="I27" s="23">
        <f>ROUND(G27*H27,P4)</f>
        <v>0</v>
      </c>
      <c r="O27" s="24">
        <f>I27*0.21</f>
        <v>0</v>
      </c>
      <c r="P27">
        <v>3</v>
      </c>
    </row>
    <row r="28" spans="1:16" ht="45" x14ac:dyDescent="0.25">
      <c r="A28" s="17" t="s">
        <v>46</v>
      </c>
      <c r="E28" s="19" t="s">
        <v>62</v>
      </c>
    </row>
    <row r="29" spans="1:16" x14ac:dyDescent="0.25">
      <c r="A29" s="17" t="s">
        <v>48</v>
      </c>
      <c r="E29" s="25" t="s">
        <v>43</v>
      </c>
    </row>
    <row r="30" spans="1:16" x14ac:dyDescent="0.25">
      <c r="A30" s="17" t="s">
        <v>41</v>
      </c>
      <c r="B30" s="17">
        <v>7</v>
      </c>
      <c r="C30" s="18" t="s">
        <v>58</v>
      </c>
      <c r="D30" s="17" t="s">
        <v>63</v>
      </c>
      <c r="E30" s="19" t="s">
        <v>59</v>
      </c>
      <c r="F30" s="20" t="s">
        <v>45</v>
      </c>
      <c r="G30" s="21">
        <v>3</v>
      </c>
      <c r="H30" s="22">
        <v>0</v>
      </c>
      <c r="I30" s="23">
        <f>ROUND(G30*H30,P4)</f>
        <v>0</v>
      </c>
      <c r="O30" s="24">
        <f>I30*0.21</f>
        <v>0</v>
      </c>
      <c r="P30">
        <v>3</v>
      </c>
    </row>
    <row r="31" spans="1:16" x14ac:dyDescent="0.25">
      <c r="A31" s="17" t="s">
        <v>46</v>
      </c>
      <c r="E31" s="19" t="s">
        <v>56</v>
      </c>
    </row>
    <row r="32" spans="1:16" x14ac:dyDescent="0.25">
      <c r="A32" s="17" t="s">
        <v>53</v>
      </c>
      <c r="E32" s="26" t="s">
        <v>57</v>
      </c>
    </row>
    <row r="33" spans="1:16" x14ac:dyDescent="0.25">
      <c r="A33" s="17" t="s">
        <v>48</v>
      </c>
      <c r="E33" s="25" t="s">
        <v>43</v>
      </c>
    </row>
    <row r="34" spans="1:16" x14ac:dyDescent="0.25">
      <c r="A34" s="17" t="s">
        <v>41</v>
      </c>
      <c r="B34" s="17">
        <v>8</v>
      </c>
      <c r="C34" s="18" t="s">
        <v>64</v>
      </c>
      <c r="D34" t="s">
        <v>43</v>
      </c>
      <c r="E34" s="19" t="s">
        <v>65</v>
      </c>
      <c r="F34" s="20" t="s">
        <v>45</v>
      </c>
      <c r="G34" s="21">
        <v>1</v>
      </c>
      <c r="H34" s="22">
        <v>0</v>
      </c>
      <c r="I34" s="23">
        <f>ROUND(G34*H34,P4)</f>
        <v>0</v>
      </c>
      <c r="O34" s="24">
        <f>I34*0.21</f>
        <v>0</v>
      </c>
      <c r="P34">
        <v>3</v>
      </c>
    </row>
    <row r="35" spans="1:16" x14ac:dyDescent="0.25">
      <c r="A35" s="17" t="s">
        <v>46</v>
      </c>
      <c r="E35" s="19" t="s">
        <v>66</v>
      </c>
    </row>
    <row r="36" spans="1:16" x14ac:dyDescent="0.25">
      <c r="A36" s="17" t="s">
        <v>53</v>
      </c>
      <c r="E36" s="26" t="s">
        <v>54</v>
      </c>
    </row>
    <row r="37" spans="1:16" x14ac:dyDescent="0.25">
      <c r="A37" s="17" t="s">
        <v>48</v>
      </c>
      <c r="E37" s="25" t="s">
        <v>43</v>
      </c>
    </row>
    <row r="38" spans="1:16" x14ac:dyDescent="0.25">
      <c r="A38" s="17" t="s">
        <v>41</v>
      </c>
      <c r="B38" s="17">
        <v>9</v>
      </c>
      <c r="C38" s="18" t="s">
        <v>67</v>
      </c>
      <c r="D38" t="s">
        <v>43</v>
      </c>
      <c r="E38" s="19" t="s">
        <v>68</v>
      </c>
      <c r="F38" s="20" t="s">
        <v>45</v>
      </c>
      <c r="G38" s="21">
        <v>1</v>
      </c>
      <c r="H38" s="22">
        <v>0</v>
      </c>
      <c r="I38" s="23">
        <f>ROUND(G38*H38,P4)</f>
        <v>0</v>
      </c>
      <c r="O38" s="24">
        <f>I38*0.21</f>
        <v>0</v>
      </c>
      <c r="P38">
        <v>3</v>
      </c>
    </row>
    <row r="39" spans="1:16" x14ac:dyDescent="0.25">
      <c r="A39" s="17" t="s">
        <v>46</v>
      </c>
      <c r="E39" s="19" t="s">
        <v>69</v>
      </c>
    </row>
    <row r="40" spans="1:16" x14ac:dyDescent="0.25">
      <c r="A40" s="17" t="s">
        <v>48</v>
      </c>
      <c r="E40" s="25" t="s">
        <v>43</v>
      </c>
    </row>
    <row r="41" spans="1:16" x14ac:dyDescent="0.25">
      <c r="A41" s="17" t="s">
        <v>41</v>
      </c>
      <c r="B41" s="17">
        <v>10</v>
      </c>
      <c r="C41" s="18" t="s">
        <v>70</v>
      </c>
      <c r="D41" t="s">
        <v>43</v>
      </c>
      <c r="E41" s="19" t="s">
        <v>71</v>
      </c>
      <c r="F41" s="20" t="s">
        <v>45</v>
      </c>
      <c r="G41" s="21">
        <v>1</v>
      </c>
      <c r="H41" s="22">
        <v>0</v>
      </c>
      <c r="I41" s="23">
        <f>ROUND(G41*H41,P4)</f>
        <v>0</v>
      </c>
      <c r="O41" s="24">
        <f>I41*0.21</f>
        <v>0</v>
      </c>
      <c r="P41">
        <v>3</v>
      </c>
    </row>
    <row r="42" spans="1:16" x14ac:dyDescent="0.25">
      <c r="A42" s="17" t="s">
        <v>46</v>
      </c>
      <c r="E42" s="19" t="s">
        <v>72</v>
      </c>
    </row>
    <row r="43" spans="1:16" x14ac:dyDescent="0.25">
      <c r="A43" s="17" t="s">
        <v>53</v>
      </c>
      <c r="E43" s="26" t="s">
        <v>54</v>
      </c>
    </row>
    <row r="44" spans="1:16" x14ac:dyDescent="0.25">
      <c r="A44" s="17" t="s">
        <v>48</v>
      </c>
      <c r="E44" s="25" t="s">
        <v>43</v>
      </c>
    </row>
    <row r="45" spans="1:16" x14ac:dyDescent="0.25">
      <c r="A45" s="17" t="s">
        <v>41</v>
      </c>
      <c r="B45" s="17">
        <v>11</v>
      </c>
      <c r="C45" s="18" t="s">
        <v>73</v>
      </c>
      <c r="D45" t="s">
        <v>43</v>
      </c>
      <c r="E45" s="19" t="s">
        <v>74</v>
      </c>
      <c r="F45" s="20" t="s">
        <v>75</v>
      </c>
      <c r="G45" s="21">
        <v>1</v>
      </c>
      <c r="H45" s="22">
        <v>0</v>
      </c>
      <c r="I45" s="23">
        <f>ROUND(G45*H45,P4)</f>
        <v>0</v>
      </c>
      <c r="O45" s="24">
        <f>I45*0.21</f>
        <v>0</v>
      </c>
      <c r="P45">
        <v>3</v>
      </c>
    </row>
    <row r="46" spans="1:16" x14ac:dyDescent="0.25">
      <c r="A46" s="17" t="s">
        <v>46</v>
      </c>
      <c r="E46" s="19" t="s">
        <v>76</v>
      </c>
    </row>
    <row r="47" spans="1:16" x14ac:dyDescent="0.25">
      <c r="A47" s="17" t="s">
        <v>48</v>
      </c>
      <c r="E47" s="25" t="s">
        <v>43</v>
      </c>
    </row>
    <row r="48" spans="1:16" x14ac:dyDescent="0.25">
      <c r="A48" s="17" t="s">
        <v>41</v>
      </c>
      <c r="B48" s="17">
        <v>12</v>
      </c>
      <c r="C48" s="18" t="s">
        <v>77</v>
      </c>
      <c r="D48" t="s">
        <v>43</v>
      </c>
      <c r="E48" s="19" t="s">
        <v>78</v>
      </c>
      <c r="F48" s="20" t="s">
        <v>45</v>
      </c>
      <c r="G48" s="21">
        <v>1</v>
      </c>
      <c r="H48" s="22">
        <v>0</v>
      </c>
      <c r="I48" s="23">
        <f>ROUND(G48*H48,P4)</f>
        <v>0</v>
      </c>
      <c r="O48" s="24">
        <f>I48*0.21</f>
        <v>0</v>
      </c>
      <c r="P48">
        <v>3</v>
      </c>
    </row>
    <row r="49" spans="1:16" ht="45" x14ac:dyDescent="0.25">
      <c r="A49" s="17" t="s">
        <v>46</v>
      </c>
      <c r="E49" s="19" t="s">
        <v>79</v>
      </c>
    </row>
    <row r="50" spans="1:16" x14ac:dyDescent="0.25">
      <c r="A50" s="17" t="s">
        <v>53</v>
      </c>
      <c r="E50" s="26" t="s">
        <v>54</v>
      </c>
    </row>
    <row r="51" spans="1:16" x14ac:dyDescent="0.25">
      <c r="A51" s="17" t="s">
        <v>48</v>
      </c>
      <c r="E51" s="25" t="s">
        <v>43</v>
      </c>
    </row>
    <row r="52" spans="1:16" x14ac:dyDescent="0.25">
      <c r="A52" s="17" t="s">
        <v>41</v>
      </c>
      <c r="B52" s="17">
        <v>13</v>
      </c>
      <c r="C52" s="18" t="s">
        <v>80</v>
      </c>
      <c r="D52" t="s">
        <v>43</v>
      </c>
      <c r="E52" s="19" t="s">
        <v>81</v>
      </c>
      <c r="F52" s="20" t="s">
        <v>45</v>
      </c>
      <c r="G52" s="21">
        <v>1</v>
      </c>
      <c r="H52" s="22">
        <v>0</v>
      </c>
      <c r="I52" s="23">
        <f>ROUND(G52*H52,P4)</f>
        <v>0</v>
      </c>
      <c r="O52" s="24">
        <f>I52*0.21</f>
        <v>0</v>
      </c>
      <c r="P52">
        <v>3</v>
      </c>
    </row>
    <row r="53" spans="1:16" ht="30" x14ac:dyDescent="0.25">
      <c r="A53" s="17" t="s">
        <v>46</v>
      </c>
      <c r="E53" s="19" t="s">
        <v>82</v>
      </c>
    </row>
    <row r="54" spans="1:16" x14ac:dyDescent="0.25">
      <c r="A54" s="17" t="s">
        <v>48</v>
      </c>
      <c r="E54" s="25" t="s">
        <v>43</v>
      </c>
    </row>
    <row r="55" spans="1:16" x14ac:dyDescent="0.25">
      <c r="A55" s="17" t="s">
        <v>41</v>
      </c>
      <c r="B55" s="17">
        <v>14</v>
      </c>
      <c r="C55" s="18" t="s">
        <v>83</v>
      </c>
      <c r="D55" t="s">
        <v>43</v>
      </c>
      <c r="E55" s="19" t="s">
        <v>84</v>
      </c>
      <c r="F55" s="20" t="s">
        <v>45</v>
      </c>
      <c r="G55" s="21">
        <v>1</v>
      </c>
      <c r="H55" s="22">
        <v>0</v>
      </c>
      <c r="I55" s="23">
        <f>ROUND(G55*H55,P4)</f>
        <v>0</v>
      </c>
      <c r="O55" s="24">
        <f>I55*0.21</f>
        <v>0</v>
      </c>
      <c r="P55">
        <v>3</v>
      </c>
    </row>
    <row r="56" spans="1:16" x14ac:dyDescent="0.25">
      <c r="A56" s="17" t="s">
        <v>46</v>
      </c>
      <c r="E56" s="19" t="s">
        <v>85</v>
      </c>
    </row>
    <row r="57" spans="1:16" x14ac:dyDescent="0.25">
      <c r="A57" s="17" t="s">
        <v>53</v>
      </c>
      <c r="E57" s="26" t="s">
        <v>54</v>
      </c>
    </row>
    <row r="58" spans="1:16" x14ac:dyDescent="0.25">
      <c r="A58" s="17" t="s">
        <v>48</v>
      </c>
      <c r="E58" s="25" t="s">
        <v>43</v>
      </c>
    </row>
    <row r="59" spans="1:16" x14ac:dyDescent="0.25">
      <c r="A59" s="17" t="s">
        <v>41</v>
      </c>
      <c r="B59" s="17">
        <v>15</v>
      </c>
      <c r="C59" s="18" t="s">
        <v>86</v>
      </c>
      <c r="D59" t="s">
        <v>43</v>
      </c>
      <c r="E59" s="19" t="s">
        <v>87</v>
      </c>
      <c r="F59" s="20" t="s">
        <v>45</v>
      </c>
      <c r="G59" s="21">
        <v>1</v>
      </c>
      <c r="H59" s="22">
        <v>0</v>
      </c>
      <c r="I59" s="23">
        <f>ROUND(G59*H59,P4)</f>
        <v>0</v>
      </c>
      <c r="O59" s="24">
        <f>I59*0.21</f>
        <v>0</v>
      </c>
      <c r="P59">
        <v>3</v>
      </c>
    </row>
    <row r="60" spans="1:16" ht="45" x14ac:dyDescent="0.25">
      <c r="A60" s="17" t="s">
        <v>46</v>
      </c>
      <c r="E60" s="19" t="s">
        <v>88</v>
      </c>
    </row>
    <row r="61" spans="1:16" x14ac:dyDescent="0.25">
      <c r="A61" s="17" t="s">
        <v>53</v>
      </c>
      <c r="E61" s="26" t="s">
        <v>54</v>
      </c>
    </row>
    <row r="62" spans="1:16" x14ac:dyDescent="0.25">
      <c r="A62" s="17" t="s">
        <v>48</v>
      </c>
      <c r="E62" s="25" t="s">
        <v>43</v>
      </c>
    </row>
    <row r="63" spans="1:16" x14ac:dyDescent="0.25">
      <c r="A63" s="17" t="s">
        <v>41</v>
      </c>
      <c r="B63" s="17">
        <v>16</v>
      </c>
      <c r="C63" s="18" t="s">
        <v>89</v>
      </c>
      <c r="D63" t="s">
        <v>43</v>
      </c>
      <c r="E63" s="19" t="s">
        <v>90</v>
      </c>
      <c r="F63" s="20" t="s">
        <v>45</v>
      </c>
      <c r="G63" s="21">
        <v>1</v>
      </c>
      <c r="H63" s="22">
        <v>0</v>
      </c>
      <c r="I63" s="23">
        <f>ROUND(G63*H63,P4)</f>
        <v>0</v>
      </c>
      <c r="O63" s="24">
        <f>I63*0.21</f>
        <v>0</v>
      </c>
      <c r="P63">
        <v>3</v>
      </c>
    </row>
    <row r="64" spans="1:16" ht="30" x14ac:dyDescent="0.25">
      <c r="A64" s="17" t="s">
        <v>46</v>
      </c>
      <c r="E64" s="19" t="s">
        <v>91</v>
      </c>
    </row>
    <row r="65" spans="1:16" x14ac:dyDescent="0.25">
      <c r="A65" s="17" t="s">
        <v>48</v>
      </c>
      <c r="E65" s="25" t="s">
        <v>43</v>
      </c>
    </row>
    <row r="66" spans="1:16" x14ac:dyDescent="0.25">
      <c r="A66" s="17" t="s">
        <v>41</v>
      </c>
      <c r="B66" s="17">
        <v>17</v>
      </c>
      <c r="C66" s="18" t="s">
        <v>92</v>
      </c>
      <c r="D66" t="s">
        <v>43</v>
      </c>
      <c r="E66" s="19" t="s">
        <v>93</v>
      </c>
      <c r="F66" s="20" t="s">
        <v>45</v>
      </c>
      <c r="G66" s="21">
        <v>1</v>
      </c>
      <c r="H66" s="22">
        <v>0</v>
      </c>
      <c r="I66" s="23">
        <f>ROUND(G66*H66,P4)</f>
        <v>0</v>
      </c>
      <c r="O66" s="24">
        <f>I66*0.21</f>
        <v>0</v>
      </c>
      <c r="P66">
        <v>3</v>
      </c>
    </row>
    <row r="67" spans="1:16" x14ac:dyDescent="0.25">
      <c r="A67" s="17" t="s">
        <v>46</v>
      </c>
      <c r="E67" s="19" t="s">
        <v>94</v>
      </c>
    </row>
    <row r="68" spans="1:16" x14ac:dyDescent="0.25">
      <c r="A68" s="17" t="s">
        <v>53</v>
      </c>
      <c r="E68" s="26" t="s">
        <v>54</v>
      </c>
    </row>
    <row r="69" spans="1:16" x14ac:dyDescent="0.25">
      <c r="A69" s="17" t="s">
        <v>48</v>
      </c>
      <c r="E69" s="25" t="s">
        <v>43</v>
      </c>
    </row>
    <row r="70" spans="1:16" x14ac:dyDescent="0.25">
      <c r="A70" s="17" t="s">
        <v>41</v>
      </c>
      <c r="B70" s="17">
        <v>18</v>
      </c>
      <c r="C70" s="18" t="s">
        <v>95</v>
      </c>
      <c r="D70" s="17" t="s">
        <v>50</v>
      </c>
      <c r="E70" s="19" t="s">
        <v>96</v>
      </c>
      <c r="F70" s="20" t="s">
        <v>45</v>
      </c>
      <c r="G70" s="21">
        <v>1</v>
      </c>
      <c r="H70" s="22">
        <v>0</v>
      </c>
      <c r="I70" s="23">
        <f>ROUND(G70*H70,P4)</f>
        <v>0</v>
      </c>
      <c r="O70" s="24">
        <f>I70*0.21</f>
        <v>0</v>
      </c>
      <c r="P70">
        <v>3</v>
      </c>
    </row>
    <row r="71" spans="1:16" x14ac:dyDescent="0.25">
      <c r="A71" s="17" t="s">
        <v>46</v>
      </c>
      <c r="E71" s="19" t="s">
        <v>97</v>
      </c>
    </row>
    <row r="72" spans="1:16" x14ac:dyDescent="0.25">
      <c r="A72" s="17" t="s">
        <v>53</v>
      </c>
      <c r="E72" s="26" t="s">
        <v>54</v>
      </c>
    </row>
    <row r="73" spans="1:16" x14ac:dyDescent="0.25">
      <c r="A73" s="17" t="s">
        <v>48</v>
      </c>
      <c r="E73" s="25" t="s">
        <v>43</v>
      </c>
    </row>
    <row r="74" spans="1:16" x14ac:dyDescent="0.25">
      <c r="A74" s="17" t="s">
        <v>41</v>
      </c>
      <c r="B74" s="17">
        <v>19</v>
      </c>
      <c r="C74" s="18" t="s">
        <v>95</v>
      </c>
      <c r="D74" s="17" t="s">
        <v>55</v>
      </c>
      <c r="E74" s="19" t="s">
        <v>96</v>
      </c>
      <c r="F74" s="20" t="s">
        <v>45</v>
      </c>
      <c r="G74" s="21">
        <v>1</v>
      </c>
      <c r="H74" s="22">
        <v>0</v>
      </c>
      <c r="I74" s="23">
        <f>ROUND(G74*H74,P4)</f>
        <v>0</v>
      </c>
      <c r="O74" s="24">
        <f>I74*0.21</f>
        <v>0</v>
      </c>
      <c r="P74">
        <v>3</v>
      </c>
    </row>
    <row r="75" spans="1:16" x14ac:dyDescent="0.25">
      <c r="A75" s="17" t="s">
        <v>46</v>
      </c>
      <c r="E75" s="19" t="s">
        <v>98</v>
      </c>
    </row>
    <row r="76" spans="1:16" x14ac:dyDescent="0.25">
      <c r="A76" s="17" t="s">
        <v>48</v>
      </c>
      <c r="E76" s="25" t="s">
        <v>43</v>
      </c>
    </row>
    <row r="77" spans="1:16" x14ac:dyDescent="0.25">
      <c r="A77" s="17" t="s">
        <v>41</v>
      </c>
      <c r="B77" s="17">
        <v>20</v>
      </c>
      <c r="C77" s="18" t="s">
        <v>99</v>
      </c>
      <c r="D77" s="17" t="s">
        <v>50</v>
      </c>
      <c r="E77" s="19" t="s">
        <v>100</v>
      </c>
      <c r="F77" s="20" t="s">
        <v>45</v>
      </c>
      <c r="G77" s="21">
        <v>1</v>
      </c>
      <c r="H77" s="22">
        <v>0</v>
      </c>
      <c r="I77" s="23">
        <f>ROUND(G77*H77,P4)</f>
        <v>0</v>
      </c>
      <c r="O77" s="24">
        <f>I77*0.21</f>
        <v>0</v>
      </c>
      <c r="P77">
        <v>3</v>
      </c>
    </row>
    <row r="78" spans="1:16" ht="30" x14ac:dyDescent="0.25">
      <c r="A78" s="17" t="s">
        <v>46</v>
      </c>
      <c r="E78" s="19" t="s">
        <v>101</v>
      </c>
    </row>
    <row r="79" spans="1:16" x14ac:dyDescent="0.25">
      <c r="A79" s="17" t="s">
        <v>53</v>
      </c>
      <c r="E79" s="26" t="s">
        <v>54</v>
      </c>
    </row>
    <row r="80" spans="1:16" x14ac:dyDescent="0.25">
      <c r="A80" s="17" t="s">
        <v>48</v>
      </c>
      <c r="E80" s="25" t="s">
        <v>43</v>
      </c>
    </row>
    <row r="81" spans="1:16" x14ac:dyDescent="0.25">
      <c r="A81" s="17" t="s">
        <v>41</v>
      </c>
      <c r="B81" s="17">
        <v>21</v>
      </c>
      <c r="C81" s="18" t="s">
        <v>99</v>
      </c>
      <c r="D81" s="17" t="s">
        <v>55</v>
      </c>
      <c r="E81" s="19" t="s">
        <v>100</v>
      </c>
      <c r="F81" s="20" t="s">
        <v>45</v>
      </c>
      <c r="G81" s="21">
        <v>1</v>
      </c>
      <c r="H81" s="22">
        <v>0</v>
      </c>
      <c r="I81" s="23">
        <f>ROUND(G81*H81,P4)</f>
        <v>0</v>
      </c>
      <c r="O81" s="24">
        <f>I81*0.21</f>
        <v>0</v>
      </c>
      <c r="P81">
        <v>3</v>
      </c>
    </row>
    <row r="82" spans="1:16" ht="30" x14ac:dyDescent="0.25">
      <c r="A82" s="17" t="s">
        <v>46</v>
      </c>
      <c r="E82" s="19" t="s">
        <v>102</v>
      </c>
    </row>
    <row r="83" spans="1:16" x14ac:dyDescent="0.25">
      <c r="A83" s="17" t="s">
        <v>48</v>
      </c>
      <c r="E83" s="25" t="s">
        <v>43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3"/>
  <sheetViews>
    <sheetView topLeftCell="B1" zoomScaleNormal="100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30" t="s">
        <v>24</v>
      </c>
      <c r="D3" s="31"/>
      <c r="E3" s="11" t="s">
        <v>25</v>
      </c>
      <c r="F3" s="3"/>
      <c r="G3" s="3"/>
      <c r="H3" s="12" t="s">
        <v>13</v>
      </c>
      <c r="I3" s="13">
        <f>SUMIFS(I8:I73,A8:A73,"SD")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30" t="s">
        <v>13</v>
      </c>
      <c r="D4" s="31"/>
      <c r="E4" s="11" t="s">
        <v>14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2" t="s">
        <v>28</v>
      </c>
      <c r="B5" s="32" t="s">
        <v>29</v>
      </c>
      <c r="C5" s="32" t="s">
        <v>30</v>
      </c>
      <c r="D5" s="32" t="s">
        <v>31</v>
      </c>
      <c r="E5" s="32" t="s">
        <v>32</v>
      </c>
      <c r="F5" s="32" t="s">
        <v>33</v>
      </c>
      <c r="G5" s="32" t="s">
        <v>34</v>
      </c>
      <c r="H5" s="32" t="s">
        <v>35</v>
      </c>
      <c r="I5" s="32"/>
      <c r="O5">
        <v>0.21</v>
      </c>
    </row>
    <row r="6" spans="1:16" x14ac:dyDescent="0.25">
      <c r="A6" s="32"/>
      <c r="B6" s="32"/>
      <c r="C6" s="32"/>
      <c r="D6" s="32"/>
      <c r="E6" s="32"/>
      <c r="F6" s="32"/>
      <c r="G6" s="32"/>
      <c r="H6" s="7" t="s">
        <v>36</v>
      </c>
      <c r="I6" s="7" t="s">
        <v>37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38</v>
      </c>
      <c r="B8" s="14"/>
      <c r="C8" s="15" t="s">
        <v>103</v>
      </c>
      <c r="D8" s="14"/>
      <c r="E8" s="14" t="s">
        <v>104</v>
      </c>
      <c r="F8" s="14"/>
      <c r="G8" s="14"/>
      <c r="H8" s="14"/>
      <c r="I8" s="16">
        <f>SUMIFS(I9:I73,A9:A73,"P")</f>
        <v>0</v>
      </c>
    </row>
    <row r="9" spans="1:16" ht="30" x14ac:dyDescent="0.25">
      <c r="A9" s="17" t="s">
        <v>41</v>
      </c>
      <c r="B9" s="17">
        <v>1</v>
      </c>
      <c r="C9" s="18" t="s">
        <v>105</v>
      </c>
      <c r="D9" t="s">
        <v>43</v>
      </c>
      <c r="E9" s="19" t="s">
        <v>106</v>
      </c>
      <c r="F9" s="20" t="s">
        <v>107</v>
      </c>
      <c r="G9" s="21">
        <v>15</v>
      </c>
      <c r="H9" s="22">
        <v>0</v>
      </c>
      <c r="I9" s="23">
        <f>ROUND(G9*H9,P4)</f>
        <v>0</v>
      </c>
      <c r="O9" s="24">
        <f>I9*0.21</f>
        <v>0</v>
      </c>
      <c r="P9">
        <v>3</v>
      </c>
    </row>
    <row r="10" spans="1:16" ht="45" x14ac:dyDescent="0.25">
      <c r="A10" s="17" t="s">
        <v>46</v>
      </c>
      <c r="E10" s="19" t="s">
        <v>108</v>
      </c>
    </row>
    <row r="11" spans="1:16" x14ac:dyDescent="0.25">
      <c r="A11" s="17" t="s">
        <v>53</v>
      </c>
      <c r="E11" s="26" t="s">
        <v>109</v>
      </c>
    </row>
    <row r="12" spans="1:16" ht="75" x14ac:dyDescent="0.25">
      <c r="A12" s="17" t="s">
        <v>48</v>
      </c>
      <c r="E12" s="19" t="s">
        <v>110</v>
      </c>
    </row>
    <row r="13" spans="1:16" ht="30" x14ac:dyDescent="0.25">
      <c r="A13" s="17" t="s">
        <v>41</v>
      </c>
      <c r="B13" s="17">
        <v>2</v>
      </c>
      <c r="C13" s="18" t="s">
        <v>111</v>
      </c>
      <c r="D13" t="s">
        <v>43</v>
      </c>
      <c r="E13" s="19" t="s">
        <v>112</v>
      </c>
      <c r="F13" s="20" t="s">
        <v>107</v>
      </c>
      <c r="G13" s="21">
        <v>20</v>
      </c>
      <c r="H13" s="22">
        <v>0</v>
      </c>
      <c r="I13" s="23">
        <f>ROUND(G13*H13,P4)</f>
        <v>0</v>
      </c>
      <c r="O13" s="24">
        <f>I13*0.21</f>
        <v>0</v>
      </c>
      <c r="P13">
        <v>3</v>
      </c>
    </row>
    <row r="14" spans="1:16" x14ac:dyDescent="0.25">
      <c r="A14" s="17" t="s">
        <v>46</v>
      </c>
      <c r="E14" s="25" t="s">
        <v>43</v>
      </c>
    </row>
    <row r="15" spans="1:16" ht="30" x14ac:dyDescent="0.25">
      <c r="A15" s="17" t="s">
        <v>48</v>
      </c>
      <c r="E15" s="19" t="s">
        <v>113</v>
      </c>
    </row>
    <row r="16" spans="1:16" x14ac:dyDescent="0.25">
      <c r="A16" s="17" t="s">
        <v>41</v>
      </c>
      <c r="B16" s="17">
        <v>3</v>
      </c>
      <c r="C16" s="18" t="s">
        <v>114</v>
      </c>
      <c r="D16" t="s">
        <v>43</v>
      </c>
      <c r="E16" s="19" t="s">
        <v>115</v>
      </c>
      <c r="F16" s="20" t="s">
        <v>116</v>
      </c>
      <c r="G16" s="21">
        <v>2400</v>
      </c>
      <c r="H16" s="22">
        <v>0</v>
      </c>
      <c r="I16" s="23">
        <f>ROUND(G16*H16,P4)</f>
        <v>0</v>
      </c>
      <c r="O16" s="24">
        <f>I16*0.21</f>
        <v>0</v>
      </c>
      <c r="P16">
        <v>3</v>
      </c>
    </row>
    <row r="17" spans="1:16" x14ac:dyDescent="0.25">
      <c r="A17" s="17" t="s">
        <v>46</v>
      </c>
      <c r="E17" s="25" t="s">
        <v>43</v>
      </c>
    </row>
    <row r="18" spans="1:16" x14ac:dyDescent="0.25">
      <c r="A18" s="17" t="s">
        <v>53</v>
      </c>
      <c r="E18" s="26" t="s">
        <v>117</v>
      </c>
    </row>
    <row r="19" spans="1:16" ht="30" x14ac:dyDescent="0.25">
      <c r="A19" s="17" t="s">
        <v>48</v>
      </c>
      <c r="E19" s="19" t="s">
        <v>118</v>
      </c>
    </row>
    <row r="20" spans="1:16" x14ac:dyDescent="0.25">
      <c r="A20" s="17" t="s">
        <v>41</v>
      </c>
      <c r="B20" s="17">
        <v>4</v>
      </c>
      <c r="C20" s="18" t="s">
        <v>119</v>
      </c>
      <c r="D20" t="s">
        <v>43</v>
      </c>
      <c r="E20" s="19" t="s">
        <v>120</v>
      </c>
      <c r="F20" s="20" t="s">
        <v>107</v>
      </c>
      <c r="G20" s="21">
        <v>3</v>
      </c>
      <c r="H20" s="22">
        <v>0</v>
      </c>
      <c r="I20" s="23">
        <f>ROUND(G20*H20,P4)</f>
        <v>0</v>
      </c>
      <c r="O20" s="24">
        <f>I20*0.21</f>
        <v>0</v>
      </c>
      <c r="P20">
        <v>3</v>
      </c>
    </row>
    <row r="21" spans="1:16" x14ac:dyDescent="0.25">
      <c r="A21" s="17" t="s">
        <v>46</v>
      </c>
      <c r="E21" s="25" t="s">
        <v>43</v>
      </c>
    </row>
    <row r="22" spans="1:16" ht="90" x14ac:dyDescent="0.25">
      <c r="A22" s="17" t="s">
        <v>48</v>
      </c>
      <c r="E22" s="19" t="s">
        <v>121</v>
      </c>
    </row>
    <row r="23" spans="1:16" x14ac:dyDescent="0.25">
      <c r="A23" s="17" t="s">
        <v>41</v>
      </c>
      <c r="B23" s="17">
        <v>5</v>
      </c>
      <c r="C23" s="18" t="s">
        <v>122</v>
      </c>
      <c r="D23" t="s">
        <v>43</v>
      </c>
      <c r="E23" s="19" t="s">
        <v>123</v>
      </c>
      <c r="F23" s="20" t="s">
        <v>107</v>
      </c>
      <c r="G23" s="21">
        <v>3</v>
      </c>
      <c r="H23" s="22">
        <v>0</v>
      </c>
      <c r="I23" s="23">
        <f>ROUND(G23*H23,P4)</f>
        <v>0</v>
      </c>
      <c r="O23" s="24">
        <f>I23*0.21</f>
        <v>0</v>
      </c>
      <c r="P23">
        <v>3</v>
      </c>
    </row>
    <row r="24" spans="1:16" x14ac:dyDescent="0.25">
      <c r="A24" s="17" t="s">
        <v>46</v>
      </c>
      <c r="E24" s="25" t="s">
        <v>43</v>
      </c>
    </row>
    <row r="25" spans="1:16" ht="30" x14ac:dyDescent="0.25">
      <c r="A25" s="17" t="s">
        <v>48</v>
      </c>
      <c r="E25" s="19" t="s">
        <v>124</v>
      </c>
    </row>
    <row r="26" spans="1:16" x14ac:dyDescent="0.25">
      <c r="A26" s="17" t="s">
        <v>41</v>
      </c>
      <c r="B26" s="17">
        <v>6</v>
      </c>
      <c r="C26" s="18" t="s">
        <v>125</v>
      </c>
      <c r="D26" t="s">
        <v>43</v>
      </c>
      <c r="E26" s="19" t="s">
        <v>126</v>
      </c>
      <c r="F26" s="20" t="s">
        <v>116</v>
      </c>
      <c r="G26" s="21">
        <v>360</v>
      </c>
      <c r="H26" s="22">
        <v>0</v>
      </c>
      <c r="I26" s="23">
        <f>ROUND(G26*H26,P4)</f>
        <v>0</v>
      </c>
      <c r="O26" s="24">
        <f>I26*0.21</f>
        <v>0</v>
      </c>
      <c r="P26">
        <v>3</v>
      </c>
    </row>
    <row r="27" spans="1:16" x14ac:dyDescent="0.25">
      <c r="A27" s="17" t="s">
        <v>46</v>
      </c>
      <c r="E27" s="25" t="s">
        <v>43</v>
      </c>
    </row>
    <row r="28" spans="1:16" x14ac:dyDescent="0.25">
      <c r="A28" s="17" t="s">
        <v>53</v>
      </c>
      <c r="E28" s="26" t="s">
        <v>127</v>
      </c>
    </row>
    <row r="29" spans="1:16" ht="30" x14ac:dyDescent="0.25">
      <c r="A29" s="17" t="s">
        <v>48</v>
      </c>
      <c r="E29" s="19" t="s">
        <v>128</v>
      </c>
    </row>
    <row r="30" spans="1:16" x14ac:dyDescent="0.25">
      <c r="A30" s="17" t="s">
        <v>41</v>
      </c>
      <c r="B30" s="17">
        <v>7</v>
      </c>
      <c r="C30" s="18" t="s">
        <v>129</v>
      </c>
      <c r="D30" t="s">
        <v>43</v>
      </c>
      <c r="E30" s="19" t="s">
        <v>130</v>
      </c>
      <c r="F30" s="20" t="s">
        <v>107</v>
      </c>
      <c r="G30" s="21">
        <v>1</v>
      </c>
      <c r="H30" s="22">
        <v>0</v>
      </c>
      <c r="I30" s="23">
        <f>ROUND(G30*H30,P4)</f>
        <v>0</v>
      </c>
      <c r="O30" s="24">
        <f>I30*0.21</f>
        <v>0</v>
      </c>
      <c r="P30">
        <v>3</v>
      </c>
    </row>
    <row r="31" spans="1:16" x14ac:dyDescent="0.25">
      <c r="A31" s="17" t="s">
        <v>46</v>
      </c>
      <c r="E31" s="25" t="s">
        <v>43</v>
      </c>
    </row>
    <row r="32" spans="1:16" ht="90" x14ac:dyDescent="0.25">
      <c r="A32" s="17" t="s">
        <v>48</v>
      </c>
      <c r="E32" s="19" t="s">
        <v>121</v>
      </c>
    </row>
    <row r="33" spans="1:16" x14ac:dyDescent="0.25">
      <c r="A33" s="17" t="s">
        <v>41</v>
      </c>
      <c r="B33" s="17">
        <v>8</v>
      </c>
      <c r="C33" s="18" t="s">
        <v>131</v>
      </c>
      <c r="D33" t="s">
        <v>43</v>
      </c>
      <c r="E33" s="19" t="s">
        <v>132</v>
      </c>
      <c r="F33" s="20" t="s">
        <v>107</v>
      </c>
      <c r="G33" s="21">
        <v>1</v>
      </c>
      <c r="H33" s="22">
        <v>0</v>
      </c>
      <c r="I33" s="23">
        <f>ROUND(G33*H33,P4)</f>
        <v>0</v>
      </c>
      <c r="O33" s="24">
        <f>I33*0.21</f>
        <v>0</v>
      </c>
      <c r="P33">
        <v>3</v>
      </c>
    </row>
    <row r="34" spans="1:16" x14ac:dyDescent="0.25">
      <c r="A34" s="17" t="s">
        <v>46</v>
      </c>
      <c r="E34" s="25" t="s">
        <v>43</v>
      </c>
    </row>
    <row r="35" spans="1:16" ht="30" x14ac:dyDescent="0.25">
      <c r="A35" s="17" t="s">
        <v>48</v>
      </c>
      <c r="E35" s="19" t="s">
        <v>124</v>
      </c>
    </row>
    <row r="36" spans="1:16" x14ac:dyDescent="0.25">
      <c r="A36" s="17" t="s">
        <v>41</v>
      </c>
      <c r="B36" s="17">
        <v>9</v>
      </c>
      <c r="C36" s="18" t="s">
        <v>133</v>
      </c>
      <c r="D36" t="s">
        <v>43</v>
      </c>
      <c r="E36" s="19" t="s">
        <v>134</v>
      </c>
      <c r="F36" s="20" t="s">
        <v>116</v>
      </c>
      <c r="G36" s="21">
        <v>120</v>
      </c>
      <c r="H36" s="22">
        <v>0</v>
      </c>
      <c r="I36" s="23">
        <f>ROUND(G36*H36,P4)</f>
        <v>0</v>
      </c>
      <c r="O36" s="24">
        <f>I36*0.21</f>
        <v>0</v>
      </c>
      <c r="P36">
        <v>3</v>
      </c>
    </row>
    <row r="37" spans="1:16" x14ac:dyDescent="0.25">
      <c r="A37" s="17" t="s">
        <v>46</v>
      </c>
      <c r="E37" s="25" t="s">
        <v>43</v>
      </c>
    </row>
    <row r="38" spans="1:16" x14ac:dyDescent="0.25">
      <c r="A38" s="17" t="s">
        <v>53</v>
      </c>
      <c r="E38" s="26" t="s">
        <v>135</v>
      </c>
    </row>
    <row r="39" spans="1:16" ht="30" x14ac:dyDescent="0.25">
      <c r="A39" s="17" t="s">
        <v>48</v>
      </c>
      <c r="E39" s="19" t="s">
        <v>128</v>
      </c>
    </row>
    <row r="40" spans="1:16" x14ac:dyDescent="0.25">
      <c r="A40" s="17" t="s">
        <v>41</v>
      </c>
      <c r="B40" s="17">
        <v>10</v>
      </c>
      <c r="C40" s="18" t="s">
        <v>136</v>
      </c>
      <c r="D40" t="s">
        <v>43</v>
      </c>
      <c r="E40" s="19" t="s">
        <v>137</v>
      </c>
      <c r="F40" s="20" t="s">
        <v>107</v>
      </c>
      <c r="G40" s="21">
        <v>3</v>
      </c>
      <c r="H40" s="22">
        <v>0</v>
      </c>
      <c r="I40" s="23">
        <f>ROUND(G40*H40,P4)</f>
        <v>0</v>
      </c>
      <c r="O40" s="24">
        <f>I40*0.21</f>
        <v>0</v>
      </c>
      <c r="P40">
        <v>3</v>
      </c>
    </row>
    <row r="41" spans="1:16" x14ac:dyDescent="0.25">
      <c r="A41" s="17" t="s">
        <v>46</v>
      </c>
      <c r="E41" s="25" t="s">
        <v>43</v>
      </c>
    </row>
    <row r="42" spans="1:16" ht="90" x14ac:dyDescent="0.25">
      <c r="A42" s="17" t="s">
        <v>48</v>
      </c>
      <c r="E42" s="19" t="s">
        <v>121</v>
      </c>
    </row>
    <row r="43" spans="1:16" x14ac:dyDescent="0.25">
      <c r="A43" s="17" t="s">
        <v>41</v>
      </c>
      <c r="B43" s="17">
        <v>11</v>
      </c>
      <c r="C43" s="18" t="s">
        <v>138</v>
      </c>
      <c r="D43" t="s">
        <v>43</v>
      </c>
      <c r="E43" s="19" t="s">
        <v>139</v>
      </c>
      <c r="F43" s="20" t="s">
        <v>107</v>
      </c>
      <c r="G43" s="21">
        <v>3</v>
      </c>
      <c r="H43" s="22">
        <v>0</v>
      </c>
      <c r="I43" s="23">
        <f>ROUND(G43*H43,P4)</f>
        <v>0</v>
      </c>
      <c r="O43" s="24">
        <f>I43*0.21</f>
        <v>0</v>
      </c>
      <c r="P43">
        <v>3</v>
      </c>
    </row>
    <row r="44" spans="1:16" x14ac:dyDescent="0.25">
      <c r="A44" s="17" t="s">
        <v>46</v>
      </c>
      <c r="E44" s="25" t="s">
        <v>43</v>
      </c>
    </row>
    <row r="45" spans="1:16" ht="30" x14ac:dyDescent="0.25">
      <c r="A45" s="17" t="s">
        <v>48</v>
      </c>
      <c r="E45" s="19" t="s">
        <v>124</v>
      </c>
    </row>
    <row r="46" spans="1:16" x14ac:dyDescent="0.25">
      <c r="A46" s="17" t="s">
        <v>41</v>
      </c>
      <c r="B46" s="17">
        <v>12</v>
      </c>
      <c r="C46" s="18" t="s">
        <v>140</v>
      </c>
      <c r="D46" t="s">
        <v>43</v>
      </c>
      <c r="E46" s="19" t="s">
        <v>141</v>
      </c>
      <c r="F46" s="20" t="s">
        <v>116</v>
      </c>
      <c r="G46" s="21">
        <v>360</v>
      </c>
      <c r="H46" s="22">
        <v>0</v>
      </c>
      <c r="I46" s="23">
        <f>ROUND(G46*H46,P4)</f>
        <v>0</v>
      </c>
      <c r="O46" s="24">
        <f>I46*0.21</f>
        <v>0</v>
      </c>
      <c r="P46">
        <v>3</v>
      </c>
    </row>
    <row r="47" spans="1:16" x14ac:dyDescent="0.25">
      <c r="A47" s="17" t="s">
        <v>46</v>
      </c>
      <c r="E47" s="25" t="s">
        <v>43</v>
      </c>
    </row>
    <row r="48" spans="1:16" x14ac:dyDescent="0.25">
      <c r="A48" s="17" t="s">
        <v>53</v>
      </c>
      <c r="E48" s="26" t="s">
        <v>127</v>
      </c>
    </row>
    <row r="49" spans="1:16" ht="30" x14ac:dyDescent="0.25">
      <c r="A49" s="17" t="s">
        <v>48</v>
      </c>
      <c r="E49" s="19" t="s">
        <v>128</v>
      </c>
    </row>
    <row r="50" spans="1:16" x14ac:dyDescent="0.25">
      <c r="A50" s="17" t="s">
        <v>41</v>
      </c>
      <c r="B50" s="17">
        <v>13</v>
      </c>
      <c r="C50" s="18" t="s">
        <v>142</v>
      </c>
      <c r="D50" t="s">
        <v>43</v>
      </c>
      <c r="E50" s="19" t="s">
        <v>143</v>
      </c>
      <c r="F50" s="20" t="s">
        <v>107</v>
      </c>
      <c r="G50" s="21">
        <v>1</v>
      </c>
      <c r="H50" s="22">
        <v>0</v>
      </c>
      <c r="I50" s="23">
        <f>ROUND(G50*H50,P4)</f>
        <v>0</v>
      </c>
      <c r="O50" s="24">
        <f>I50*0.21</f>
        <v>0</v>
      </c>
      <c r="P50">
        <v>3</v>
      </c>
    </row>
    <row r="51" spans="1:16" x14ac:dyDescent="0.25">
      <c r="A51" s="17" t="s">
        <v>46</v>
      </c>
      <c r="E51" s="25" t="s">
        <v>43</v>
      </c>
    </row>
    <row r="52" spans="1:16" ht="75" x14ac:dyDescent="0.25">
      <c r="A52" s="17" t="s">
        <v>48</v>
      </c>
      <c r="E52" s="19" t="s">
        <v>144</v>
      </c>
    </row>
    <row r="53" spans="1:16" x14ac:dyDescent="0.25">
      <c r="A53" s="17" t="s">
        <v>41</v>
      </c>
      <c r="B53" s="17">
        <v>14</v>
      </c>
      <c r="C53" s="18" t="s">
        <v>145</v>
      </c>
      <c r="D53" t="s">
        <v>43</v>
      </c>
      <c r="E53" s="19" t="s">
        <v>146</v>
      </c>
      <c r="F53" s="20" t="s">
        <v>107</v>
      </c>
      <c r="G53" s="21">
        <v>1</v>
      </c>
      <c r="H53" s="22">
        <v>0</v>
      </c>
      <c r="I53" s="23">
        <f>ROUND(G53*H53,P4)</f>
        <v>0</v>
      </c>
      <c r="O53" s="24">
        <f>I53*0.21</f>
        <v>0</v>
      </c>
      <c r="P53">
        <v>3</v>
      </c>
    </row>
    <row r="54" spans="1:16" x14ac:dyDescent="0.25">
      <c r="A54" s="17" t="s">
        <v>46</v>
      </c>
      <c r="E54" s="25" t="s">
        <v>43</v>
      </c>
    </row>
    <row r="55" spans="1:16" ht="30" x14ac:dyDescent="0.25">
      <c r="A55" s="17" t="s">
        <v>48</v>
      </c>
      <c r="E55" s="19" t="s">
        <v>124</v>
      </c>
    </row>
    <row r="56" spans="1:16" x14ac:dyDescent="0.25">
      <c r="A56" s="17" t="s">
        <v>41</v>
      </c>
      <c r="B56" s="17">
        <v>15</v>
      </c>
      <c r="C56" s="18" t="s">
        <v>147</v>
      </c>
      <c r="D56" t="s">
        <v>43</v>
      </c>
      <c r="E56" s="19" t="s">
        <v>148</v>
      </c>
      <c r="F56" s="20" t="s">
        <v>116</v>
      </c>
      <c r="G56" s="21">
        <v>120</v>
      </c>
      <c r="H56" s="22">
        <v>0</v>
      </c>
      <c r="I56" s="23">
        <f>ROUND(G56*H56,P4)</f>
        <v>0</v>
      </c>
      <c r="O56" s="24">
        <f>I56*0.21</f>
        <v>0</v>
      </c>
      <c r="P56">
        <v>3</v>
      </c>
    </row>
    <row r="57" spans="1:16" x14ac:dyDescent="0.25">
      <c r="A57" s="17" t="s">
        <v>46</v>
      </c>
      <c r="E57" s="25" t="s">
        <v>43</v>
      </c>
    </row>
    <row r="58" spans="1:16" x14ac:dyDescent="0.25">
      <c r="A58" s="17" t="s">
        <v>53</v>
      </c>
      <c r="E58" s="26" t="s">
        <v>135</v>
      </c>
    </row>
    <row r="59" spans="1:16" ht="30" x14ac:dyDescent="0.25">
      <c r="A59" s="17" t="s">
        <v>48</v>
      </c>
      <c r="E59" s="19" t="s">
        <v>128</v>
      </c>
    </row>
    <row r="60" spans="1:16" x14ac:dyDescent="0.25">
      <c r="A60" s="17" t="s">
        <v>41</v>
      </c>
      <c r="B60" s="17">
        <v>16</v>
      </c>
      <c r="C60" s="18" t="s">
        <v>149</v>
      </c>
      <c r="D60" t="s">
        <v>43</v>
      </c>
      <c r="E60" s="19" t="s">
        <v>150</v>
      </c>
      <c r="F60" s="20" t="s">
        <v>107</v>
      </c>
      <c r="G60" s="21">
        <v>28</v>
      </c>
      <c r="H60" s="22">
        <v>0</v>
      </c>
      <c r="I60" s="23">
        <f>ROUND(G60*H60,P4)</f>
        <v>0</v>
      </c>
      <c r="O60" s="24">
        <f>I60*0.21</f>
        <v>0</v>
      </c>
      <c r="P60">
        <v>3</v>
      </c>
    </row>
    <row r="61" spans="1:16" x14ac:dyDescent="0.25">
      <c r="A61" s="17" t="s">
        <v>46</v>
      </c>
      <c r="E61" s="25" t="s">
        <v>43</v>
      </c>
    </row>
    <row r="62" spans="1:16" x14ac:dyDescent="0.25">
      <c r="A62" s="17" t="s">
        <v>53</v>
      </c>
      <c r="E62" s="26" t="s">
        <v>151</v>
      </c>
    </row>
    <row r="63" spans="1:16" x14ac:dyDescent="0.25">
      <c r="A63" s="17" t="s">
        <v>53</v>
      </c>
      <c r="E63" s="26" t="s">
        <v>152</v>
      </c>
    </row>
    <row r="64" spans="1:16" x14ac:dyDescent="0.25">
      <c r="A64" s="17" t="s">
        <v>53</v>
      </c>
      <c r="E64" s="26" t="s">
        <v>153</v>
      </c>
    </row>
    <row r="65" spans="1:16" ht="75" x14ac:dyDescent="0.25">
      <c r="A65" s="17" t="s">
        <v>48</v>
      </c>
      <c r="E65" s="19" t="s">
        <v>144</v>
      </c>
    </row>
    <row r="66" spans="1:16" x14ac:dyDescent="0.25">
      <c r="A66" s="17" t="s">
        <v>41</v>
      </c>
      <c r="B66" s="17">
        <v>17</v>
      </c>
      <c r="C66" s="18" t="s">
        <v>154</v>
      </c>
      <c r="D66" t="s">
        <v>43</v>
      </c>
      <c r="E66" s="19" t="s">
        <v>155</v>
      </c>
      <c r="F66" s="20" t="s">
        <v>107</v>
      </c>
      <c r="G66" s="21">
        <v>28</v>
      </c>
      <c r="H66" s="22">
        <v>0</v>
      </c>
      <c r="I66" s="23">
        <f>ROUND(G66*H66,P4)</f>
        <v>0</v>
      </c>
      <c r="O66" s="24">
        <f>I66*0.21</f>
        <v>0</v>
      </c>
      <c r="P66">
        <v>3</v>
      </c>
    </row>
    <row r="67" spans="1:16" x14ac:dyDescent="0.25">
      <c r="A67" s="17" t="s">
        <v>46</v>
      </c>
      <c r="E67" s="25" t="s">
        <v>43</v>
      </c>
    </row>
    <row r="68" spans="1:16" x14ac:dyDescent="0.25">
      <c r="A68" s="17" t="s">
        <v>53</v>
      </c>
      <c r="E68" s="26" t="s">
        <v>156</v>
      </c>
    </row>
    <row r="69" spans="1:16" ht="30" x14ac:dyDescent="0.25">
      <c r="A69" s="17" t="s">
        <v>48</v>
      </c>
      <c r="E69" s="19" t="s">
        <v>124</v>
      </c>
    </row>
    <row r="70" spans="1:16" x14ac:dyDescent="0.25">
      <c r="A70" s="17" t="s">
        <v>41</v>
      </c>
      <c r="B70" s="17">
        <v>18</v>
      </c>
      <c r="C70" s="18" t="s">
        <v>157</v>
      </c>
      <c r="D70" t="s">
        <v>43</v>
      </c>
      <c r="E70" s="19" t="s">
        <v>158</v>
      </c>
      <c r="F70" s="20" t="s">
        <v>116</v>
      </c>
      <c r="G70" s="21">
        <v>3360</v>
      </c>
      <c r="H70" s="22">
        <v>0</v>
      </c>
      <c r="I70" s="23">
        <f>ROUND(G70*H70,P4)</f>
        <v>0</v>
      </c>
      <c r="O70" s="24">
        <f>I70*0.21</f>
        <v>0</v>
      </c>
      <c r="P70">
        <v>3</v>
      </c>
    </row>
    <row r="71" spans="1:16" x14ac:dyDescent="0.25">
      <c r="A71" s="17" t="s">
        <v>46</v>
      </c>
      <c r="E71" s="25" t="s">
        <v>43</v>
      </c>
    </row>
    <row r="72" spans="1:16" x14ac:dyDescent="0.25">
      <c r="A72" s="17" t="s">
        <v>53</v>
      </c>
      <c r="E72" s="26" t="s">
        <v>159</v>
      </c>
    </row>
    <row r="73" spans="1:16" ht="30" x14ac:dyDescent="0.25">
      <c r="A73" s="17" t="s">
        <v>48</v>
      </c>
      <c r="E73" s="19" t="s">
        <v>128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49"/>
  <sheetViews>
    <sheetView topLeftCell="B1" zoomScaleNormal="100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30" t="s">
        <v>24</v>
      </c>
      <c r="D3" s="31"/>
      <c r="E3" s="11" t="s">
        <v>25</v>
      </c>
      <c r="F3" s="3"/>
      <c r="G3" s="3"/>
      <c r="H3" s="12" t="s">
        <v>15</v>
      </c>
      <c r="I3" s="13">
        <f>SUMIFS(I8:I149,A8:A149,"SD")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30" t="s">
        <v>15</v>
      </c>
      <c r="D4" s="31"/>
      <c r="E4" s="11" t="s">
        <v>16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2" t="s">
        <v>28</v>
      </c>
      <c r="B5" s="32" t="s">
        <v>29</v>
      </c>
      <c r="C5" s="32" t="s">
        <v>30</v>
      </c>
      <c r="D5" s="32" t="s">
        <v>31</v>
      </c>
      <c r="E5" s="32" t="s">
        <v>32</v>
      </c>
      <c r="F5" s="32" t="s">
        <v>33</v>
      </c>
      <c r="G5" s="32" t="s">
        <v>34</v>
      </c>
      <c r="H5" s="32" t="s">
        <v>35</v>
      </c>
      <c r="I5" s="32"/>
      <c r="O5">
        <v>0.21</v>
      </c>
    </row>
    <row r="6" spans="1:16" x14ac:dyDescent="0.25">
      <c r="A6" s="32"/>
      <c r="B6" s="32"/>
      <c r="C6" s="32"/>
      <c r="D6" s="32"/>
      <c r="E6" s="32"/>
      <c r="F6" s="32"/>
      <c r="G6" s="32"/>
      <c r="H6" s="7" t="s">
        <v>36</v>
      </c>
      <c r="I6" s="7" t="s">
        <v>37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38</v>
      </c>
      <c r="B8" s="14"/>
      <c r="C8" s="15" t="s">
        <v>50</v>
      </c>
      <c r="D8" s="14"/>
      <c r="E8" s="14" t="s">
        <v>160</v>
      </c>
      <c r="F8" s="14"/>
      <c r="G8" s="14"/>
      <c r="H8" s="14"/>
      <c r="I8" s="16">
        <f>SUMIFS(I9:I32,A9:A32,"P")</f>
        <v>0</v>
      </c>
    </row>
    <row r="9" spans="1:16" x14ac:dyDescent="0.25">
      <c r="A9" s="17" t="s">
        <v>41</v>
      </c>
      <c r="B9" s="17">
        <v>1</v>
      </c>
      <c r="C9" s="18" t="s">
        <v>161</v>
      </c>
      <c r="D9" t="s">
        <v>43</v>
      </c>
      <c r="E9" s="19" t="s">
        <v>162</v>
      </c>
      <c r="F9" s="20" t="s">
        <v>163</v>
      </c>
      <c r="G9" s="21">
        <v>93.45</v>
      </c>
      <c r="H9" s="22">
        <v>0</v>
      </c>
      <c r="I9" s="23">
        <f>ROUND(G9*H9,P4)</f>
        <v>0</v>
      </c>
      <c r="O9" s="24">
        <f>I9*0.21</f>
        <v>0</v>
      </c>
      <c r="P9">
        <v>3</v>
      </c>
    </row>
    <row r="10" spans="1:16" x14ac:dyDescent="0.25">
      <c r="A10" s="17" t="s">
        <v>46</v>
      </c>
      <c r="E10" s="25" t="s">
        <v>43</v>
      </c>
    </row>
    <row r="11" spans="1:16" x14ac:dyDescent="0.25">
      <c r="A11" s="17" t="s">
        <v>53</v>
      </c>
      <c r="E11" s="26" t="s">
        <v>164</v>
      </c>
    </row>
    <row r="12" spans="1:16" ht="45" x14ac:dyDescent="0.25">
      <c r="A12" s="17" t="s">
        <v>48</v>
      </c>
      <c r="E12" s="19" t="s">
        <v>165</v>
      </c>
    </row>
    <row r="13" spans="1:16" x14ac:dyDescent="0.25">
      <c r="A13" s="17" t="s">
        <v>41</v>
      </c>
      <c r="B13" s="17">
        <v>2</v>
      </c>
      <c r="C13" s="18" t="s">
        <v>166</v>
      </c>
      <c r="D13" t="s">
        <v>43</v>
      </c>
      <c r="E13" s="19" t="s">
        <v>167</v>
      </c>
      <c r="F13" s="20" t="s">
        <v>168</v>
      </c>
      <c r="G13" s="21">
        <v>43.570999999999998</v>
      </c>
      <c r="H13" s="22">
        <v>0</v>
      </c>
      <c r="I13" s="23">
        <f>ROUND(G13*H13,P4)</f>
        <v>0</v>
      </c>
      <c r="O13" s="24">
        <f>I13*0.21</f>
        <v>0</v>
      </c>
      <c r="P13">
        <v>3</v>
      </c>
    </row>
    <row r="14" spans="1:16" x14ac:dyDescent="0.25">
      <c r="A14" s="17" t="s">
        <v>46</v>
      </c>
      <c r="E14" s="25" t="s">
        <v>43</v>
      </c>
    </row>
    <row r="15" spans="1:16" x14ac:dyDescent="0.25">
      <c r="A15" s="17" t="s">
        <v>53</v>
      </c>
      <c r="E15" s="26" t="s">
        <v>169</v>
      </c>
    </row>
    <row r="16" spans="1:16" ht="30" x14ac:dyDescent="0.25">
      <c r="A16" s="17" t="s">
        <v>48</v>
      </c>
      <c r="E16" s="19" t="s">
        <v>170</v>
      </c>
    </row>
    <row r="17" spans="1:16" x14ac:dyDescent="0.25">
      <c r="A17" s="17" t="s">
        <v>41</v>
      </c>
      <c r="B17" s="17">
        <v>3</v>
      </c>
      <c r="C17" s="18" t="s">
        <v>171</v>
      </c>
      <c r="D17" t="s">
        <v>43</v>
      </c>
      <c r="E17" s="19" t="s">
        <v>172</v>
      </c>
      <c r="F17" s="20" t="s">
        <v>163</v>
      </c>
      <c r="G17" s="21">
        <v>4.3920000000000003</v>
      </c>
      <c r="H17" s="22">
        <v>0</v>
      </c>
      <c r="I17" s="23">
        <f>ROUND(G17*H17,P4)</f>
        <v>0</v>
      </c>
      <c r="O17" s="24">
        <f>I17*0.21</f>
        <v>0</v>
      </c>
      <c r="P17">
        <v>3</v>
      </c>
    </row>
    <row r="18" spans="1:16" x14ac:dyDescent="0.25">
      <c r="A18" s="17" t="s">
        <v>46</v>
      </c>
      <c r="E18" s="19" t="s">
        <v>173</v>
      </c>
    </row>
    <row r="19" spans="1:16" x14ac:dyDescent="0.25">
      <c r="A19" s="17" t="s">
        <v>53</v>
      </c>
      <c r="E19" s="26" t="s">
        <v>174</v>
      </c>
    </row>
    <row r="20" spans="1:16" ht="409.5" x14ac:dyDescent="0.25">
      <c r="A20" s="17" t="s">
        <v>48</v>
      </c>
      <c r="E20" s="19" t="s">
        <v>175</v>
      </c>
    </row>
    <row r="21" spans="1:16" x14ac:dyDescent="0.25">
      <c r="A21" s="17" t="s">
        <v>41</v>
      </c>
      <c r="B21" s="17">
        <v>4</v>
      </c>
      <c r="C21" s="18" t="s">
        <v>176</v>
      </c>
      <c r="D21" t="s">
        <v>43</v>
      </c>
      <c r="E21" s="19" t="s">
        <v>177</v>
      </c>
      <c r="F21" s="20" t="s">
        <v>163</v>
      </c>
      <c r="G21" s="21">
        <v>68.599999999999994</v>
      </c>
      <c r="H21" s="22">
        <v>0</v>
      </c>
      <c r="I21" s="23">
        <f>ROUND(G21*H21,P4)</f>
        <v>0</v>
      </c>
      <c r="O21" s="24">
        <f>I21*0.21</f>
        <v>0</v>
      </c>
      <c r="P21">
        <v>3</v>
      </c>
    </row>
    <row r="22" spans="1:16" x14ac:dyDescent="0.25">
      <c r="A22" s="17" t="s">
        <v>46</v>
      </c>
      <c r="E22" s="19" t="s">
        <v>178</v>
      </c>
    </row>
    <row r="23" spans="1:16" x14ac:dyDescent="0.25">
      <c r="A23" s="17" t="s">
        <v>53</v>
      </c>
      <c r="E23" s="26" t="s">
        <v>179</v>
      </c>
    </row>
    <row r="24" spans="1:16" ht="405" x14ac:dyDescent="0.25">
      <c r="A24" s="17" t="s">
        <v>48</v>
      </c>
      <c r="E24" s="19" t="s">
        <v>180</v>
      </c>
    </row>
    <row r="25" spans="1:16" x14ac:dyDescent="0.25">
      <c r="A25" s="17" t="s">
        <v>41</v>
      </c>
      <c r="B25" s="17">
        <v>5</v>
      </c>
      <c r="C25" s="18" t="s">
        <v>181</v>
      </c>
      <c r="D25" t="s">
        <v>43</v>
      </c>
      <c r="E25" s="19" t="s">
        <v>182</v>
      </c>
      <c r="F25" s="20" t="s">
        <v>183</v>
      </c>
      <c r="G25" s="21">
        <v>332.53</v>
      </c>
      <c r="H25" s="22">
        <v>0</v>
      </c>
      <c r="I25" s="23">
        <f>ROUND(G25*H25,P4)</f>
        <v>0</v>
      </c>
      <c r="O25" s="24">
        <f>I25*0.21</f>
        <v>0</v>
      </c>
      <c r="P25">
        <v>3</v>
      </c>
    </row>
    <row r="26" spans="1:16" x14ac:dyDescent="0.25">
      <c r="A26" s="17" t="s">
        <v>46</v>
      </c>
      <c r="E26" s="25" t="s">
        <v>43</v>
      </c>
    </row>
    <row r="27" spans="1:16" x14ac:dyDescent="0.25">
      <c r="A27" s="17" t="s">
        <v>53</v>
      </c>
      <c r="E27" s="26" t="s">
        <v>184</v>
      </c>
    </row>
    <row r="28" spans="1:16" ht="45" x14ac:dyDescent="0.25">
      <c r="A28" s="17" t="s">
        <v>48</v>
      </c>
      <c r="E28" s="19" t="s">
        <v>185</v>
      </c>
    </row>
    <row r="29" spans="1:16" x14ac:dyDescent="0.25">
      <c r="A29" s="17" t="s">
        <v>41</v>
      </c>
      <c r="B29" s="17">
        <v>6</v>
      </c>
      <c r="C29" s="18" t="s">
        <v>186</v>
      </c>
      <c r="D29" t="s">
        <v>43</v>
      </c>
      <c r="E29" s="19" t="s">
        <v>187</v>
      </c>
      <c r="F29" s="20" t="s">
        <v>183</v>
      </c>
      <c r="G29" s="21">
        <v>332.53</v>
      </c>
      <c r="H29" s="22">
        <v>0</v>
      </c>
      <c r="I29" s="23">
        <f>ROUND(G29*H29,P4)</f>
        <v>0</v>
      </c>
      <c r="O29" s="24">
        <f>I29*0.21</f>
        <v>0</v>
      </c>
      <c r="P29">
        <v>3</v>
      </c>
    </row>
    <row r="30" spans="1:16" x14ac:dyDescent="0.25">
      <c r="A30" s="17" t="s">
        <v>46</v>
      </c>
      <c r="E30" s="25" t="s">
        <v>43</v>
      </c>
    </row>
    <row r="31" spans="1:16" x14ac:dyDescent="0.25">
      <c r="A31" s="17" t="s">
        <v>53</v>
      </c>
      <c r="E31" s="26" t="s">
        <v>184</v>
      </c>
    </row>
    <row r="32" spans="1:16" ht="30" x14ac:dyDescent="0.25">
      <c r="A32" s="17" t="s">
        <v>48</v>
      </c>
      <c r="E32" s="19" t="s">
        <v>188</v>
      </c>
    </row>
    <row r="33" spans="1:16" x14ac:dyDescent="0.25">
      <c r="A33" s="14" t="s">
        <v>38</v>
      </c>
      <c r="B33" s="14"/>
      <c r="C33" s="15" t="s">
        <v>55</v>
      </c>
      <c r="D33" s="14"/>
      <c r="E33" s="14" t="s">
        <v>189</v>
      </c>
      <c r="F33" s="14"/>
      <c r="G33" s="14"/>
      <c r="H33" s="14"/>
      <c r="I33" s="16">
        <f>SUMIFS(I34:I37,A34:A37,"P")</f>
        <v>0</v>
      </c>
    </row>
    <row r="34" spans="1:16" x14ac:dyDescent="0.25">
      <c r="A34" s="17" t="s">
        <v>41</v>
      </c>
      <c r="B34" s="17">
        <v>7</v>
      </c>
      <c r="C34" s="18" t="s">
        <v>190</v>
      </c>
      <c r="D34" t="s">
        <v>43</v>
      </c>
      <c r="E34" s="19" t="s">
        <v>191</v>
      </c>
      <c r="F34" s="20" t="s">
        <v>183</v>
      </c>
      <c r="G34" s="21">
        <v>341</v>
      </c>
      <c r="H34" s="22">
        <v>0</v>
      </c>
      <c r="I34" s="23">
        <f>ROUND(G34*H34,P4)</f>
        <v>0</v>
      </c>
      <c r="O34" s="24">
        <f>I34*0.21</f>
        <v>0</v>
      </c>
      <c r="P34">
        <v>3</v>
      </c>
    </row>
    <row r="35" spans="1:16" ht="45" x14ac:dyDescent="0.25">
      <c r="A35" s="17" t="s">
        <v>46</v>
      </c>
      <c r="E35" s="19" t="s">
        <v>192</v>
      </c>
    </row>
    <row r="36" spans="1:16" x14ac:dyDescent="0.25">
      <c r="A36" s="17" t="s">
        <v>53</v>
      </c>
      <c r="E36" s="26" t="s">
        <v>193</v>
      </c>
    </row>
    <row r="37" spans="1:16" ht="120" x14ac:dyDescent="0.25">
      <c r="A37" s="17" t="s">
        <v>48</v>
      </c>
      <c r="E37" s="19" t="s">
        <v>194</v>
      </c>
    </row>
    <row r="38" spans="1:16" x14ac:dyDescent="0.25">
      <c r="A38" s="14" t="s">
        <v>38</v>
      </c>
      <c r="B38" s="14"/>
      <c r="C38" s="15" t="s">
        <v>195</v>
      </c>
      <c r="D38" s="14"/>
      <c r="E38" s="14" t="s">
        <v>196</v>
      </c>
      <c r="F38" s="14"/>
      <c r="G38" s="14"/>
      <c r="H38" s="14"/>
      <c r="I38" s="16">
        <f>SUMIFS(I39:I78,A39:A78,"P")</f>
        <v>0</v>
      </c>
    </row>
    <row r="39" spans="1:16" x14ac:dyDescent="0.25">
      <c r="A39" s="17" t="s">
        <v>41</v>
      </c>
      <c r="B39" s="17">
        <v>8</v>
      </c>
      <c r="C39" s="18" t="s">
        <v>197</v>
      </c>
      <c r="D39" s="17" t="s">
        <v>50</v>
      </c>
      <c r="E39" s="19" t="s">
        <v>198</v>
      </c>
      <c r="F39" s="20" t="s">
        <v>183</v>
      </c>
      <c r="G39" s="21">
        <v>944</v>
      </c>
      <c r="H39" s="22">
        <v>0</v>
      </c>
      <c r="I39" s="23">
        <f>ROUND(G39*H39,P4)</f>
        <v>0</v>
      </c>
      <c r="O39" s="24">
        <f>I39*0.21</f>
        <v>0</v>
      </c>
      <c r="P39">
        <v>3</v>
      </c>
    </row>
    <row r="40" spans="1:16" x14ac:dyDescent="0.25">
      <c r="A40" s="17" t="s">
        <v>46</v>
      </c>
      <c r="E40" s="25" t="s">
        <v>43</v>
      </c>
    </row>
    <row r="41" spans="1:16" x14ac:dyDescent="0.25">
      <c r="A41" s="17" t="s">
        <v>53</v>
      </c>
      <c r="E41" s="26" t="s">
        <v>199</v>
      </c>
    </row>
    <row r="42" spans="1:16" ht="30" x14ac:dyDescent="0.25">
      <c r="A42" s="17" t="s">
        <v>48</v>
      </c>
      <c r="E42" s="19" t="s">
        <v>200</v>
      </c>
    </row>
    <row r="43" spans="1:16" x14ac:dyDescent="0.25">
      <c r="A43" s="17" t="s">
        <v>41</v>
      </c>
      <c r="B43" s="17">
        <v>9</v>
      </c>
      <c r="C43" s="18" t="s">
        <v>201</v>
      </c>
      <c r="D43" t="s">
        <v>43</v>
      </c>
      <c r="E43" s="19" t="s">
        <v>202</v>
      </c>
      <c r="F43" s="20" t="s">
        <v>183</v>
      </c>
      <c r="G43" s="21">
        <v>13.68</v>
      </c>
      <c r="H43" s="22">
        <v>0</v>
      </c>
      <c r="I43" s="23">
        <f>ROUND(G43*H43,P4)</f>
        <v>0</v>
      </c>
      <c r="O43" s="24">
        <f>I43*0.21</f>
        <v>0</v>
      </c>
      <c r="P43">
        <v>3</v>
      </c>
    </row>
    <row r="44" spans="1:16" x14ac:dyDescent="0.25">
      <c r="A44" s="17" t="s">
        <v>46</v>
      </c>
      <c r="E44" s="25" t="s">
        <v>43</v>
      </c>
    </row>
    <row r="45" spans="1:16" x14ac:dyDescent="0.25">
      <c r="A45" s="17" t="s">
        <v>53</v>
      </c>
      <c r="E45" s="26" t="s">
        <v>203</v>
      </c>
    </row>
    <row r="46" spans="1:16" ht="150" x14ac:dyDescent="0.25">
      <c r="A46" s="17" t="s">
        <v>48</v>
      </c>
      <c r="E46" s="19" t="s">
        <v>204</v>
      </c>
    </row>
    <row r="47" spans="1:16" x14ac:dyDescent="0.25">
      <c r="A47" s="17" t="s">
        <v>41</v>
      </c>
      <c r="B47" s="17">
        <v>10</v>
      </c>
      <c r="C47" s="18" t="s">
        <v>205</v>
      </c>
      <c r="D47" s="17" t="s">
        <v>63</v>
      </c>
      <c r="E47" s="19" t="s">
        <v>206</v>
      </c>
      <c r="F47" s="20" t="s">
        <v>183</v>
      </c>
      <c r="G47" s="21">
        <v>743.5</v>
      </c>
      <c r="H47" s="22">
        <v>0</v>
      </c>
      <c r="I47" s="23">
        <f>ROUND(G47*H47,P4)</f>
        <v>0</v>
      </c>
      <c r="O47" s="24">
        <f>I47*0.21</f>
        <v>0</v>
      </c>
      <c r="P47">
        <v>3</v>
      </c>
    </row>
    <row r="48" spans="1:16" ht="30" x14ac:dyDescent="0.25">
      <c r="A48" s="17" t="s">
        <v>46</v>
      </c>
      <c r="E48" s="19" t="s">
        <v>207</v>
      </c>
    </row>
    <row r="49" spans="1:16" x14ac:dyDescent="0.25">
      <c r="A49" s="17" t="s">
        <v>53</v>
      </c>
      <c r="E49" s="26" t="s">
        <v>208</v>
      </c>
    </row>
    <row r="50" spans="1:16" ht="60" x14ac:dyDescent="0.25">
      <c r="A50" s="17" t="s">
        <v>48</v>
      </c>
      <c r="E50" s="19" t="s">
        <v>209</v>
      </c>
    </row>
    <row r="51" spans="1:16" x14ac:dyDescent="0.25">
      <c r="A51" s="17" t="s">
        <v>41</v>
      </c>
      <c r="B51" s="17">
        <v>11</v>
      </c>
      <c r="C51" s="18" t="s">
        <v>205</v>
      </c>
      <c r="D51" s="17" t="s">
        <v>210</v>
      </c>
      <c r="E51" s="19" t="s">
        <v>206</v>
      </c>
      <c r="F51" s="20" t="s">
        <v>183</v>
      </c>
      <c r="G51" s="21">
        <v>743.5</v>
      </c>
      <c r="H51" s="22">
        <v>0</v>
      </c>
      <c r="I51" s="23">
        <f>ROUND(G51*H51,P4)</f>
        <v>0</v>
      </c>
      <c r="O51" s="24">
        <f>I51*0.21</f>
        <v>0</v>
      </c>
      <c r="P51">
        <v>3</v>
      </c>
    </row>
    <row r="52" spans="1:16" ht="30" x14ac:dyDescent="0.25">
      <c r="A52" s="17" t="s">
        <v>46</v>
      </c>
      <c r="E52" s="19" t="s">
        <v>211</v>
      </c>
    </row>
    <row r="53" spans="1:16" x14ac:dyDescent="0.25">
      <c r="A53" s="17" t="s">
        <v>53</v>
      </c>
      <c r="E53" s="26" t="s">
        <v>208</v>
      </c>
    </row>
    <row r="54" spans="1:16" ht="60" x14ac:dyDescent="0.25">
      <c r="A54" s="17" t="s">
        <v>48</v>
      </c>
      <c r="E54" s="19" t="s">
        <v>209</v>
      </c>
    </row>
    <row r="55" spans="1:16" x14ac:dyDescent="0.25">
      <c r="A55" s="17" t="s">
        <v>41</v>
      </c>
      <c r="B55" s="17">
        <v>12</v>
      </c>
      <c r="C55" s="18" t="s">
        <v>212</v>
      </c>
      <c r="D55" s="17" t="s">
        <v>50</v>
      </c>
      <c r="E55" s="19" t="s">
        <v>213</v>
      </c>
      <c r="F55" s="20" t="s">
        <v>163</v>
      </c>
      <c r="G55" s="21">
        <v>9.34</v>
      </c>
      <c r="H55" s="22">
        <v>0</v>
      </c>
      <c r="I55" s="23">
        <f>ROUND(G55*H55,P4)</f>
        <v>0</v>
      </c>
      <c r="O55" s="24">
        <f>I55*0.21</f>
        <v>0</v>
      </c>
      <c r="P55">
        <v>3</v>
      </c>
    </row>
    <row r="56" spans="1:16" x14ac:dyDescent="0.25">
      <c r="A56" s="17" t="s">
        <v>46</v>
      </c>
      <c r="E56" s="25" t="s">
        <v>43</v>
      </c>
    </row>
    <row r="57" spans="1:16" x14ac:dyDescent="0.25">
      <c r="A57" s="17" t="s">
        <v>53</v>
      </c>
      <c r="E57" s="26" t="s">
        <v>214</v>
      </c>
    </row>
    <row r="58" spans="1:16" ht="120" x14ac:dyDescent="0.25">
      <c r="A58" s="17" t="s">
        <v>48</v>
      </c>
      <c r="E58" s="19" t="s">
        <v>215</v>
      </c>
    </row>
    <row r="59" spans="1:16" x14ac:dyDescent="0.25">
      <c r="A59" s="17" t="s">
        <v>41</v>
      </c>
      <c r="B59" s="17">
        <v>13</v>
      </c>
      <c r="C59" s="18" t="s">
        <v>216</v>
      </c>
      <c r="D59" s="17" t="s">
        <v>50</v>
      </c>
      <c r="E59" s="19" t="s">
        <v>217</v>
      </c>
      <c r="F59" s="20" t="s">
        <v>183</v>
      </c>
      <c r="G59" s="21">
        <v>743.5</v>
      </c>
      <c r="H59" s="22">
        <v>0</v>
      </c>
      <c r="I59" s="23">
        <f>ROUND(G59*H59,P4)</f>
        <v>0</v>
      </c>
      <c r="O59" s="24">
        <f>I59*0.21</f>
        <v>0</v>
      </c>
      <c r="P59">
        <v>3</v>
      </c>
    </row>
    <row r="60" spans="1:16" x14ac:dyDescent="0.25">
      <c r="A60" s="17" t="s">
        <v>46</v>
      </c>
      <c r="E60" s="25" t="s">
        <v>43</v>
      </c>
    </row>
    <row r="61" spans="1:16" x14ac:dyDescent="0.25">
      <c r="A61" s="17" t="s">
        <v>53</v>
      </c>
      <c r="E61" s="26" t="s">
        <v>208</v>
      </c>
    </row>
    <row r="62" spans="1:16" ht="75" x14ac:dyDescent="0.25">
      <c r="A62" s="17" t="s">
        <v>48</v>
      </c>
      <c r="E62" s="19" t="s">
        <v>218</v>
      </c>
    </row>
    <row r="63" spans="1:16" x14ac:dyDescent="0.25">
      <c r="A63" s="17" t="s">
        <v>41</v>
      </c>
      <c r="B63" s="17">
        <v>14</v>
      </c>
      <c r="C63" s="18" t="s">
        <v>219</v>
      </c>
      <c r="D63" s="17" t="s">
        <v>50</v>
      </c>
      <c r="E63" s="19" t="s">
        <v>220</v>
      </c>
      <c r="F63" s="20" t="s">
        <v>183</v>
      </c>
      <c r="G63" s="21">
        <v>743.5</v>
      </c>
      <c r="H63" s="22">
        <v>0</v>
      </c>
      <c r="I63" s="23">
        <f>ROUND(G63*H63,P4)</f>
        <v>0</v>
      </c>
      <c r="O63" s="24">
        <f>I63*0.21</f>
        <v>0</v>
      </c>
      <c r="P63">
        <v>3</v>
      </c>
    </row>
    <row r="64" spans="1:16" x14ac:dyDescent="0.25">
      <c r="A64" s="17" t="s">
        <v>46</v>
      </c>
      <c r="E64" s="25" t="s">
        <v>43</v>
      </c>
    </row>
    <row r="65" spans="1:16" x14ac:dyDescent="0.25">
      <c r="A65" s="17" t="s">
        <v>53</v>
      </c>
      <c r="E65" s="26" t="s">
        <v>221</v>
      </c>
    </row>
    <row r="66" spans="1:16" ht="75" x14ac:dyDescent="0.25">
      <c r="A66" s="17" t="s">
        <v>48</v>
      </c>
      <c r="E66" s="19" t="s">
        <v>218</v>
      </c>
    </row>
    <row r="67" spans="1:16" x14ac:dyDescent="0.25">
      <c r="A67" s="17" t="s">
        <v>41</v>
      </c>
      <c r="B67" s="17">
        <v>15</v>
      </c>
      <c r="C67" s="18" t="s">
        <v>222</v>
      </c>
      <c r="D67" s="17" t="s">
        <v>50</v>
      </c>
      <c r="E67" s="19" t="s">
        <v>223</v>
      </c>
      <c r="F67" s="20" t="s">
        <v>183</v>
      </c>
      <c r="G67" s="21">
        <v>743.5</v>
      </c>
      <c r="H67" s="22">
        <v>0</v>
      </c>
      <c r="I67" s="23">
        <f>ROUND(G67*H67,P4)</f>
        <v>0</v>
      </c>
      <c r="O67" s="24">
        <f>I67*0.21</f>
        <v>0</v>
      </c>
      <c r="P67">
        <v>3</v>
      </c>
    </row>
    <row r="68" spans="1:16" x14ac:dyDescent="0.25">
      <c r="A68" s="17" t="s">
        <v>46</v>
      </c>
      <c r="E68" s="25" t="s">
        <v>43</v>
      </c>
    </row>
    <row r="69" spans="1:16" x14ac:dyDescent="0.25">
      <c r="A69" s="17" t="s">
        <v>53</v>
      </c>
      <c r="E69" s="26" t="s">
        <v>221</v>
      </c>
    </row>
    <row r="70" spans="1:16" ht="165" x14ac:dyDescent="0.25">
      <c r="A70" s="17" t="s">
        <v>48</v>
      </c>
      <c r="E70" s="19" t="s">
        <v>224</v>
      </c>
    </row>
    <row r="71" spans="1:16" x14ac:dyDescent="0.25">
      <c r="A71" s="17" t="s">
        <v>41</v>
      </c>
      <c r="B71" s="17">
        <v>16</v>
      </c>
      <c r="C71" s="18" t="s">
        <v>225</v>
      </c>
      <c r="D71" s="17" t="s">
        <v>50</v>
      </c>
      <c r="E71" s="19" t="s">
        <v>226</v>
      </c>
      <c r="F71" s="20" t="s">
        <v>183</v>
      </c>
      <c r="G71" s="21">
        <v>743.5</v>
      </c>
      <c r="H71" s="22">
        <v>0</v>
      </c>
      <c r="I71" s="23">
        <f>ROUND(G71*H71,P4)</f>
        <v>0</v>
      </c>
      <c r="O71" s="24">
        <f>I71*0.21</f>
        <v>0</v>
      </c>
      <c r="P71">
        <v>3</v>
      </c>
    </row>
    <row r="72" spans="1:16" x14ac:dyDescent="0.25">
      <c r="A72" s="17" t="s">
        <v>46</v>
      </c>
      <c r="E72" s="25" t="s">
        <v>43</v>
      </c>
    </row>
    <row r="73" spans="1:16" x14ac:dyDescent="0.25">
      <c r="A73" s="17" t="s">
        <v>53</v>
      </c>
      <c r="E73" s="26" t="s">
        <v>208</v>
      </c>
    </row>
    <row r="74" spans="1:16" ht="165" x14ac:dyDescent="0.25">
      <c r="A74" s="17" t="s">
        <v>48</v>
      </c>
      <c r="E74" s="19" t="s">
        <v>224</v>
      </c>
    </row>
    <row r="75" spans="1:16" x14ac:dyDescent="0.25">
      <c r="A75" s="17" t="s">
        <v>41</v>
      </c>
      <c r="B75" s="17">
        <v>17</v>
      </c>
      <c r="C75" s="18" t="s">
        <v>227</v>
      </c>
      <c r="D75" t="s">
        <v>43</v>
      </c>
      <c r="E75" s="19" t="s">
        <v>228</v>
      </c>
      <c r="F75" s="20" t="s">
        <v>183</v>
      </c>
      <c r="G75" s="21">
        <v>13.68</v>
      </c>
      <c r="H75" s="22">
        <v>0</v>
      </c>
      <c r="I75" s="23">
        <f>ROUND(G75*H75,P4)</f>
        <v>0</v>
      </c>
      <c r="O75" s="24">
        <f>I75*0.21</f>
        <v>0</v>
      </c>
      <c r="P75">
        <v>3</v>
      </c>
    </row>
    <row r="76" spans="1:16" ht="45" x14ac:dyDescent="0.25">
      <c r="A76" s="17" t="s">
        <v>46</v>
      </c>
      <c r="E76" s="19" t="s">
        <v>229</v>
      </c>
    </row>
    <row r="77" spans="1:16" x14ac:dyDescent="0.25">
      <c r="A77" s="17" t="s">
        <v>53</v>
      </c>
      <c r="E77" s="26" t="s">
        <v>203</v>
      </c>
    </row>
    <row r="78" spans="1:16" ht="180" x14ac:dyDescent="0.25">
      <c r="A78" s="17" t="s">
        <v>48</v>
      </c>
      <c r="E78" s="19" t="s">
        <v>230</v>
      </c>
    </row>
    <row r="79" spans="1:16" x14ac:dyDescent="0.25">
      <c r="A79" s="14" t="s">
        <v>38</v>
      </c>
      <c r="B79" s="14"/>
      <c r="C79" s="15" t="s">
        <v>231</v>
      </c>
      <c r="D79" s="14"/>
      <c r="E79" s="14" t="s">
        <v>232</v>
      </c>
      <c r="F79" s="14"/>
      <c r="G79" s="14"/>
      <c r="H79" s="14"/>
      <c r="I79" s="16">
        <f>SUMIFS(I80:I91,A80:A91,"P")</f>
        <v>0</v>
      </c>
    </row>
    <row r="80" spans="1:16" x14ac:dyDescent="0.25">
      <c r="A80" s="17" t="s">
        <v>41</v>
      </c>
      <c r="B80" s="17">
        <v>18</v>
      </c>
      <c r="C80" s="18" t="s">
        <v>233</v>
      </c>
      <c r="D80" t="s">
        <v>43</v>
      </c>
      <c r="E80" s="19" t="s">
        <v>234</v>
      </c>
      <c r="F80" s="20" t="s">
        <v>183</v>
      </c>
      <c r="G80" s="21">
        <v>20.347000000000001</v>
      </c>
      <c r="H80" s="22">
        <v>0</v>
      </c>
      <c r="I80" s="23">
        <f>ROUND(G80*H80,P4)</f>
        <v>0</v>
      </c>
      <c r="O80" s="24">
        <f>I80*0.21</f>
        <v>0</v>
      </c>
      <c r="P80">
        <v>3</v>
      </c>
    </row>
    <row r="81" spans="1:16" x14ac:dyDescent="0.25">
      <c r="A81" s="17" t="s">
        <v>46</v>
      </c>
      <c r="E81" s="25" t="s">
        <v>43</v>
      </c>
    </row>
    <row r="82" spans="1:16" x14ac:dyDescent="0.25">
      <c r="A82" s="17" t="s">
        <v>53</v>
      </c>
      <c r="E82" s="26" t="s">
        <v>235</v>
      </c>
    </row>
    <row r="83" spans="1:16" ht="45" x14ac:dyDescent="0.25">
      <c r="A83" s="17" t="s">
        <v>48</v>
      </c>
      <c r="E83" s="19" t="s">
        <v>236</v>
      </c>
    </row>
    <row r="84" spans="1:16" x14ac:dyDescent="0.25">
      <c r="A84" s="17" t="s">
        <v>41</v>
      </c>
      <c r="B84" s="17">
        <v>19</v>
      </c>
      <c r="C84" s="18" t="s">
        <v>237</v>
      </c>
      <c r="D84" t="s">
        <v>43</v>
      </c>
      <c r="E84" s="19" t="s">
        <v>238</v>
      </c>
      <c r="F84" s="20" t="s">
        <v>163</v>
      </c>
      <c r="G84" s="21">
        <v>1.1519999999999999</v>
      </c>
      <c r="H84" s="22">
        <v>0</v>
      </c>
      <c r="I84" s="23">
        <f>ROUND(G84*H84,P4)</f>
        <v>0</v>
      </c>
      <c r="O84" s="24">
        <f>I84*0.21</f>
        <v>0</v>
      </c>
      <c r="P84">
        <v>3</v>
      </c>
    </row>
    <row r="85" spans="1:16" x14ac:dyDescent="0.25">
      <c r="A85" s="17" t="s">
        <v>46</v>
      </c>
      <c r="E85" s="25" t="s">
        <v>43</v>
      </c>
    </row>
    <row r="86" spans="1:16" x14ac:dyDescent="0.25">
      <c r="A86" s="17" t="s">
        <v>53</v>
      </c>
      <c r="E86" s="26" t="s">
        <v>239</v>
      </c>
    </row>
    <row r="87" spans="1:16" ht="409.5" x14ac:dyDescent="0.25">
      <c r="A87" s="17" t="s">
        <v>48</v>
      </c>
      <c r="E87" s="19" t="s">
        <v>240</v>
      </c>
    </row>
    <row r="88" spans="1:16" x14ac:dyDescent="0.25">
      <c r="A88" s="17" t="s">
        <v>41</v>
      </c>
      <c r="B88" s="17">
        <v>20</v>
      </c>
      <c r="C88" s="18" t="s">
        <v>241</v>
      </c>
      <c r="D88" t="s">
        <v>43</v>
      </c>
      <c r="E88" s="19" t="s">
        <v>242</v>
      </c>
      <c r="F88" s="20" t="s">
        <v>243</v>
      </c>
      <c r="G88" s="21">
        <v>36</v>
      </c>
      <c r="H88" s="22">
        <v>0</v>
      </c>
      <c r="I88" s="23">
        <f>ROUND(G88*H88,P4)</f>
        <v>0</v>
      </c>
      <c r="O88" s="24">
        <f>I88*0.21</f>
        <v>0</v>
      </c>
      <c r="P88">
        <v>3</v>
      </c>
    </row>
    <row r="89" spans="1:16" x14ac:dyDescent="0.25">
      <c r="A89" s="17" t="s">
        <v>46</v>
      </c>
      <c r="E89" s="25" t="s">
        <v>43</v>
      </c>
    </row>
    <row r="90" spans="1:16" x14ac:dyDescent="0.25">
      <c r="A90" s="17" t="s">
        <v>53</v>
      </c>
      <c r="E90" s="26" t="s">
        <v>244</v>
      </c>
    </row>
    <row r="91" spans="1:16" ht="315" x14ac:dyDescent="0.25">
      <c r="A91" s="17" t="s">
        <v>48</v>
      </c>
      <c r="E91" s="19" t="s">
        <v>245</v>
      </c>
    </row>
    <row r="92" spans="1:16" x14ac:dyDescent="0.25">
      <c r="A92" s="14" t="s">
        <v>38</v>
      </c>
      <c r="B92" s="14"/>
      <c r="C92" s="15" t="s">
        <v>246</v>
      </c>
      <c r="D92" s="14"/>
      <c r="E92" s="14" t="s">
        <v>247</v>
      </c>
      <c r="F92" s="14"/>
      <c r="G92" s="14"/>
      <c r="H92" s="14"/>
      <c r="I92" s="16">
        <f>SUMIFS(I93:I123,A93:A123,"P")</f>
        <v>0</v>
      </c>
    </row>
    <row r="93" spans="1:16" x14ac:dyDescent="0.25">
      <c r="A93" s="17" t="s">
        <v>41</v>
      </c>
      <c r="B93" s="17">
        <v>21</v>
      </c>
      <c r="C93" s="18" t="s">
        <v>237</v>
      </c>
      <c r="D93" s="17" t="s">
        <v>50</v>
      </c>
      <c r="E93" s="19" t="s">
        <v>238</v>
      </c>
      <c r="F93" s="20" t="s">
        <v>163</v>
      </c>
      <c r="G93" s="21">
        <v>0.67500000000000004</v>
      </c>
      <c r="H93" s="22">
        <v>0</v>
      </c>
      <c r="I93" s="23">
        <f>ROUND(G93*H93,P4)</f>
        <v>0</v>
      </c>
      <c r="O93" s="24">
        <f>I93*0.21</f>
        <v>0</v>
      </c>
      <c r="P93">
        <v>3</v>
      </c>
    </row>
    <row r="94" spans="1:16" x14ac:dyDescent="0.25">
      <c r="A94" s="17" t="s">
        <v>46</v>
      </c>
      <c r="E94" s="25" t="s">
        <v>43</v>
      </c>
    </row>
    <row r="95" spans="1:16" x14ac:dyDescent="0.25">
      <c r="A95" s="17" t="s">
        <v>53</v>
      </c>
      <c r="E95" s="26" t="s">
        <v>248</v>
      </c>
    </row>
    <row r="96" spans="1:16" ht="409.5" x14ac:dyDescent="0.25">
      <c r="A96" s="17" t="s">
        <v>48</v>
      </c>
      <c r="E96" s="19" t="s">
        <v>240</v>
      </c>
    </row>
    <row r="97" spans="1:16" x14ac:dyDescent="0.25">
      <c r="A97" s="17" t="s">
        <v>41</v>
      </c>
      <c r="B97" s="17">
        <v>22</v>
      </c>
      <c r="C97" s="18" t="s">
        <v>249</v>
      </c>
      <c r="D97" t="s">
        <v>43</v>
      </c>
      <c r="E97" s="19" t="s">
        <v>250</v>
      </c>
      <c r="F97" s="20" t="s">
        <v>163</v>
      </c>
      <c r="G97" s="21">
        <v>0.56299999999999994</v>
      </c>
      <c r="H97" s="22">
        <v>0</v>
      </c>
      <c r="I97" s="23">
        <f>ROUND(G97*H97,P4)</f>
        <v>0</v>
      </c>
      <c r="O97" s="24">
        <f>I97*0.21</f>
        <v>0</v>
      </c>
      <c r="P97">
        <v>3</v>
      </c>
    </row>
    <row r="98" spans="1:16" ht="30" x14ac:dyDescent="0.25">
      <c r="A98" s="17" t="s">
        <v>46</v>
      </c>
      <c r="E98" s="19" t="s">
        <v>251</v>
      </c>
    </row>
    <row r="99" spans="1:16" x14ac:dyDescent="0.25">
      <c r="A99" s="17" t="s">
        <v>53</v>
      </c>
      <c r="E99" s="26" t="s">
        <v>252</v>
      </c>
    </row>
    <row r="100" spans="1:16" ht="330" x14ac:dyDescent="0.25">
      <c r="A100" s="17" t="s">
        <v>48</v>
      </c>
      <c r="E100" s="19" t="s">
        <v>253</v>
      </c>
    </row>
    <row r="101" spans="1:16" x14ac:dyDescent="0.25">
      <c r="A101" s="17" t="s">
        <v>41</v>
      </c>
      <c r="B101" s="17">
        <v>23</v>
      </c>
      <c r="C101" s="18" t="s">
        <v>254</v>
      </c>
      <c r="D101" s="17" t="s">
        <v>55</v>
      </c>
      <c r="E101" s="19" t="s">
        <v>255</v>
      </c>
      <c r="F101" s="20" t="s">
        <v>183</v>
      </c>
      <c r="G101" s="21">
        <v>122</v>
      </c>
      <c r="H101" s="22">
        <v>0</v>
      </c>
      <c r="I101" s="23">
        <f>ROUND(G101*H101,P4)</f>
        <v>0</v>
      </c>
      <c r="O101" s="24">
        <f>I101*0.21</f>
        <v>0</v>
      </c>
      <c r="P101">
        <v>3</v>
      </c>
    </row>
    <row r="102" spans="1:16" x14ac:dyDescent="0.25">
      <c r="A102" s="17" t="s">
        <v>46</v>
      </c>
      <c r="E102" s="25" t="s">
        <v>43</v>
      </c>
    </row>
    <row r="103" spans="1:16" x14ac:dyDescent="0.25">
      <c r="A103" s="17" t="s">
        <v>53</v>
      </c>
      <c r="E103" s="26" t="s">
        <v>256</v>
      </c>
    </row>
    <row r="104" spans="1:16" ht="60" x14ac:dyDescent="0.25">
      <c r="A104" s="17" t="s">
        <v>48</v>
      </c>
      <c r="E104" s="19" t="s">
        <v>257</v>
      </c>
    </row>
    <row r="105" spans="1:16" ht="30" x14ac:dyDescent="0.25">
      <c r="A105" s="17" t="s">
        <v>41</v>
      </c>
      <c r="B105" s="17">
        <v>24</v>
      </c>
      <c r="C105" s="18" t="s">
        <v>258</v>
      </c>
      <c r="D105" s="17" t="s">
        <v>50</v>
      </c>
      <c r="E105" s="19" t="s">
        <v>259</v>
      </c>
      <c r="F105" s="20" t="s">
        <v>243</v>
      </c>
      <c r="G105" s="21">
        <v>122</v>
      </c>
      <c r="H105" s="22">
        <v>0</v>
      </c>
      <c r="I105" s="23">
        <f>ROUND(G105*H105,P4)</f>
        <v>0</v>
      </c>
      <c r="O105" s="24">
        <f>I105*0.21</f>
        <v>0</v>
      </c>
      <c r="P105">
        <v>3</v>
      </c>
    </row>
    <row r="106" spans="1:16" ht="75" x14ac:dyDescent="0.25">
      <c r="A106" s="17" t="s">
        <v>46</v>
      </c>
      <c r="E106" s="19" t="s">
        <v>260</v>
      </c>
    </row>
    <row r="107" spans="1:16" x14ac:dyDescent="0.25">
      <c r="A107" s="17" t="s">
        <v>53</v>
      </c>
      <c r="E107" s="26" t="s">
        <v>261</v>
      </c>
    </row>
    <row r="108" spans="1:16" ht="165" x14ac:dyDescent="0.25">
      <c r="A108" s="17" t="s">
        <v>48</v>
      </c>
      <c r="E108" s="19" t="s">
        <v>262</v>
      </c>
    </row>
    <row r="109" spans="1:16" x14ac:dyDescent="0.25">
      <c r="A109" s="17" t="s">
        <v>41</v>
      </c>
      <c r="B109" s="17">
        <v>25</v>
      </c>
      <c r="C109" s="18" t="s">
        <v>263</v>
      </c>
      <c r="D109" t="s">
        <v>43</v>
      </c>
      <c r="E109" s="19" t="s">
        <v>264</v>
      </c>
      <c r="F109" s="20" t="s">
        <v>107</v>
      </c>
      <c r="G109" s="21">
        <v>2</v>
      </c>
      <c r="H109" s="22">
        <v>0</v>
      </c>
      <c r="I109" s="23">
        <f>ROUND(G109*H109,P4)</f>
        <v>0</v>
      </c>
      <c r="O109" s="24">
        <f>I109*0.21</f>
        <v>0</v>
      </c>
      <c r="P109">
        <v>3</v>
      </c>
    </row>
    <row r="110" spans="1:16" x14ac:dyDescent="0.25">
      <c r="A110" s="17" t="s">
        <v>46</v>
      </c>
      <c r="E110" s="25" t="s">
        <v>43</v>
      </c>
    </row>
    <row r="111" spans="1:16" ht="60" x14ac:dyDescent="0.25">
      <c r="A111" s="17" t="s">
        <v>48</v>
      </c>
      <c r="E111" s="19" t="s">
        <v>265</v>
      </c>
    </row>
    <row r="112" spans="1:16" ht="30" x14ac:dyDescent="0.25">
      <c r="A112" s="17" t="s">
        <v>41</v>
      </c>
      <c r="B112" s="17">
        <v>26</v>
      </c>
      <c r="C112" s="18" t="s">
        <v>266</v>
      </c>
      <c r="D112" t="s">
        <v>43</v>
      </c>
      <c r="E112" s="19" t="s">
        <v>267</v>
      </c>
      <c r="F112" s="20" t="s">
        <v>183</v>
      </c>
      <c r="G112" s="21">
        <v>12</v>
      </c>
      <c r="H112" s="22">
        <v>0</v>
      </c>
      <c r="I112" s="23">
        <f>ROUND(G112*H112,P4)</f>
        <v>0</v>
      </c>
      <c r="O112" s="24">
        <f>I112*0.21</f>
        <v>0</v>
      </c>
      <c r="P112">
        <v>3</v>
      </c>
    </row>
    <row r="113" spans="1:16" x14ac:dyDescent="0.25">
      <c r="A113" s="17" t="s">
        <v>46</v>
      </c>
      <c r="E113" s="19" t="s">
        <v>268</v>
      </c>
    </row>
    <row r="114" spans="1:16" x14ac:dyDescent="0.25">
      <c r="A114" s="17" t="s">
        <v>53</v>
      </c>
      <c r="E114" s="26" t="s">
        <v>269</v>
      </c>
    </row>
    <row r="115" spans="1:16" ht="60" x14ac:dyDescent="0.25">
      <c r="A115" s="17" t="s">
        <v>48</v>
      </c>
      <c r="E115" s="19" t="s">
        <v>270</v>
      </c>
    </row>
    <row r="116" spans="1:16" x14ac:dyDescent="0.25">
      <c r="A116" s="17" t="s">
        <v>41</v>
      </c>
      <c r="B116" s="17">
        <v>27</v>
      </c>
      <c r="C116" s="18" t="s">
        <v>271</v>
      </c>
      <c r="D116" t="s">
        <v>43</v>
      </c>
      <c r="E116" s="19" t="s">
        <v>272</v>
      </c>
      <c r="F116" s="20" t="s">
        <v>243</v>
      </c>
      <c r="G116" s="21">
        <v>12.15</v>
      </c>
      <c r="H116" s="22">
        <v>0</v>
      </c>
      <c r="I116" s="23">
        <f>ROUND(G116*H116,P4)</f>
        <v>0</v>
      </c>
      <c r="O116" s="24">
        <f>I116*0.21</f>
        <v>0</v>
      </c>
      <c r="P116">
        <v>3</v>
      </c>
    </row>
    <row r="117" spans="1:16" x14ac:dyDescent="0.25">
      <c r="A117" s="17" t="s">
        <v>46</v>
      </c>
      <c r="E117" s="25" t="s">
        <v>43</v>
      </c>
    </row>
    <row r="118" spans="1:16" x14ac:dyDescent="0.25">
      <c r="A118" s="17" t="s">
        <v>53</v>
      </c>
      <c r="E118" s="26" t="s">
        <v>273</v>
      </c>
    </row>
    <row r="119" spans="1:16" ht="30" x14ac:dyDescent="0.25">
      <c r="A119" s="17" t="s">
        <v>48</v>
      </c>
      <c r="E119" s="19" t="s">
        <v>274</v>
      </c>
    </row>
    <row r="120" spans="1:16" x14ac:dyDescent="0.25">
      <c r="A120" s="17" t="s">
        <v>41</v>
      </c>
      <c r="B120" s="17">
        <v>28</v>
      </c>
      <c r="C120" s="18" t="s">
        <v>275</v>
      </c>
      <c r="D120" t="s">
        <v>43</v>
      </c>
      <c r="E120" s="19" t="s">
        <v>276</v>
      </c>
      <c r="F120" s="20" t="s">
        <v>243</v>
      </c>
      <c r="G120" s="21">
        <v>12.15</v>
      </c>
      <c r="H120" s="22">
        <v>0</v>
      </c>
      <c r="I120" s="23">
        <f>ROUND(G120*H120,P4)</f>
        <v>0</v>
      </c>
      <c r="O120" s="24">
        <f>I120*0.21</f>
        <v>0</v>
      </c>
      <c r="P120">
        <v>3</v>
      </c>
    </row>
    <row r="121" spans="1:16" x14ac:dyDescent="0.25">
      <c r="A121" s="17" t="s">
        <v>46</v>
      </c>
      <c r="E121" s="25" t="s">
        <v>43</v>
      </c>
    </row>
    <row r="122" spans="1:16" x14ac:dyDescent="0.25">
      <c r="A122" s="17" t="s">
        <v>53</v>
      </c>
      <c r="E122" s="26" t="s">
        <v>277</v>
      </c>
    </row>
    <row r="123" spans="1:16" ht="45" x14ac:dyDescent="0.25">
      <c r="A123" s="17" t="s">
        <v>48</v>
      </c>
      <c r="E123" s="19" t="s">
        <v>278</v>
      </c>
    </row>
    <row r="124" spans="1:16" x14ac:dyDescent="0.25">
      <c r="A124" s="14" t="s">
        <v>38</v>
      </c>
      <c r="B124" s="14"/>
      <c r="C124" s="15" t="s">
        <v>279</v>
      </c>
      <c r="D124" s="14"/>
      <c r="E124" s="14" t="s">
        <v>280</v>
      </c>
      <c r="F124" s="14"/>
      <c r="G124" s="14"/>
      <c r="H124" s="14"/>
      <c r="I124" s="16">
        <f>SUMIFS(I125:I144,A125:A144,"P")</f>
        <v>0</v>
      </c>
    </row>
    <row r="125" spans="1:16" ht="30" x14ac:dyDescent="0.25">
      <c r="A125" s="17" t="s">
        <v>41</v>
      </c>
      <c r="B125" s="17">
        <v>29</v>
      </c>
      <c r="C125" s="18" t="s">
        <v>281</v>
      </c>
      <c r="D125" t="s">
        <v>43</v>
      </c>
      <c r="E125" s="19" t="s">
        <v>282</v>
      </c>
      <c r="F125" s="20" t="s">
        <v>163</v>
      </c>
      <c r="G125" s="21">
        <v>181.21600000000001</v>
      </c>
      <c r="H125" s="22">
        <v>0</v>
      </c>
      <c r="I125" s="23">
        <f>ROUND(G125*H125,P4)</f>
        <v>0</v>
      </c>
      <c r="O125" s="24">
        <f>I125*0.21</f>
        <v>0</v>
      </c>
      <c r="P125">
        <v>3</v>
      </c>
    </row>
    <row r="126" spans="1:16" ht="60" x14ac:dyDescent="0.25">
      <c r="A126" s="17" t="s">
        <v>46</v>
      </c>
      <c r="E126" s="19" t="s">
        <v>283</v>
      </c>
    </row>
    <row r="127" spans="1:16" x14ac:dyDescent="0.25">
      <c r="A127" s="17" t="s">
        <v>53</v>
      </c>
      <c r="E127" s="26" t="s">
        <v>284</v>
      </c>
    </row>
    <row r="128" spans="1:16" ht="90" x14ac:dyDescent="0.25">
      <c r="A128" s="17" t="s">
        <v>48</v>
      </c>
      <c r="E128" s="19" t="s">
        <v>285</v>
      </c>
    </row>
    <row r="129" spans="1:16" ht="30" x14ac:dyDescent="0.25">
      <c r="A129" s="17" t="s">
        <v>41</v>
      </c>
      <c r="B129" s="17">
        <v>30</v>
      </c>
      <c r="C129" s="18" t="s">
        <v>286</v>
      </c>
      <c r="D129" t="s">
        <v>43</v>
      </c>
      <c r="E129" s="19" t="s">
        <v>287</v>
      </c>
      <c r="F129" s="20" t="s">
        <v>288</v>
      </c>
      <c r="G129" s="21">
        <v>24464.16</v>
      </c>
      <c r="H129" s="22">
        <v>0</v>
      </c>
      <c r="I129" s="23">
        <f>ROUND(G129*H129,P4)</f>
        <v>0</v>
      </c>
      <c r="O129" s="24">
        <f>I129*0.21</f>
        <v>0</v>
      </c>
      <c r="P129">
        <v>3</v>
      </c>
    </row>
    <row r="130" spans="1:16" x14ac:dyDescent="0.25">
      <c r="A130" s="17" t="s">
        <v>46</v>
      </c>
      <c r="E130" s="25" t="s">
        <v>43</v>
      </c>
    </row>
    <row r="131" spans="1:16" x14ac:dyDescent="0.25">
      <c r="A131" s="17" t="s">
        <v>53</v>
      </c>
      <c r="E131" s="26" t="s">
        <v>289</v>
      </c>
    </row>
    <row r="132" spans="1:16" ht="45" x14ac:dyDescent="0.25">
      <c r="A132" s="17" t="s">
        <v>48</v>
      </c>
      <c r="E132" s="19" t="s">
        <v>290</v>
      </c>
    </row>
    <row r="133" spans="1:16" x14ac:dyDescent="0.25">
      <c r="A133" s="17" t="s">
        <v>41</v>
      </c>
      <c r="B133" s="17">
        <v>31</v>
      </c>
      <c r="C133" s="18" t="s">
        <v>291</v>
      </c>
      <c r="D133" t="s">
        <v>43</v>
      </c>
      <c r="E133" s="19" t="s">
        <v>292</v>
      </c>
      <c r="F133" s="20" t="s">
        <v>163</v>
      </c>
      <c r="G133" s="21">
        <v>42.472999999999999</v>
      </c>
      <c r="H133" s="22">
        <v>0</v>
      </c>
      <c r="I133" s="23">
        <f>ROUND(G133*H133,P4)</f>
        <v>0</v>
      </c>
      <c r="O133" s="24">
        <f>I133*0.21</f>
        <v>0</v>
      </c>
      <c r="P133">
        <v>3</v>
      </c>
    </row>
    <row r="134" spans="1:16" ht="60" x14ac:dyDescent="0.25">
      <c r="A134" s="17" t="s">
        <v>46</v>
      </c>
      <c r="E134" s="19" t="s">
        <v>293</v>
      </c>
    </row>
    <row r="135" spans="1:16" x14ac:dyDescent="0.25">
      <c r="A135" s="17" t="s">
        <v>53</v>
      </c>
      <c r="E135" s="26" t="s">
        <v>294</v>
      </c>
    </row>
    <row r="136" spans="1:16" ht="90" x14ac:dyDescent="0.25">
      <c r="A136" s="17" t="s">
        <v>48</v>
      </c>
      <c r="E136" s="19" t="s">
        <v>285</v>
      </c>
    </row>
    <row r="137" spans="1:16" x14ac:dyDescent="0.25">
      <c r="A137" s="17" t="s">
        <v>41</v>
      </c>
      <c r="B137" s="17">
        <v>32</v>
      </c>
      <c r="C137" s="18" t="s">
        <v>295</v>
      </c>
      <c r="D137" t="s">
        <v>43</v>
      </c>
      <c r="E137" s="19" t="s">
        <v>296</v>
      </c>
      <c r="F137" s="20" t="s">
        <v>297</v>
      </c>
      <c r="G137" s="21">
        <v>1.798</v>
      </c>
      <c r="H137" s="22">
        <v>0</v>
      </c>
      <c r="I137" s="23">
        <f>ROUND(G137*H137,P4)</f>
        <v>0</v>
      </c>
      <c r="O137" s="24">
        <f>I137*0.21</f>
        <v>0</v>
      </c>
      <c r="P137">
        <v>3</v>
      </c>
    </row>
    <row r="138" spans="1:16" x14ac:dyDescent="0.25">
      <c r="A138" s="17" t="s">
        <v>46</v>
      </c>
      <c r="E138" s="25" t="s">
        <v>43</v>
      </c>
    </row>
    <row r="139" spans="1:16" x14ac:dyDescent="0.25">
      <c r="A139" s="17" t="s">
        <v>53</v>
      </c>
      <c r="E139" s="26" t="s">
        <v>298</v>
      </c>
    </row>
    <row r="140" spans="1:16" ht="165" x14ac:dyDescent="0.25">
      <c r="A140" s="17" t="s">
        <v>48</v>
      </c>
      <c r="E140" s="19" t="s">
        <v>299</v>
      </c>
    </row>
    <row r="141" spans="1:16" x14ac:dyDescent="0.25">
      <c r="A141" s="17" t="s">
        <v>41</v>
      </c>
      <c r="B141" s="17">
        <v>33</v>
      </c>
      <c r="C141" s="18" t="s">
        <v>300</v>
      </c>
      <c r="D141" t="s">
        <v>43</v>
      </c>
      <c r="E141" s="19" t="s">
        <v>301</v>
      </c>
      <c r="F141" s="20" t="s">
        <v>288</v>
      </c>
      <c r="G141" s="21">
        <v>71.56</v>
      </c>
      <c r="H141" s="22">
        <v>0</v>
      </c>
      <c r="I141" s="23">
        <f>ROUND(G141*H141,P4)</f>
        <v>0</v>
      </c>
      <c r="O141" s="24">
        <f>I141*0.21</f>
        <v>0</v>
      </c>
      <c r="P141">
        <v>3</v>
      </c>
    </row>
    <row r="142" spans="1:16" x14ac:dyDescent="0.25">
      <c r="A142" s="17" t="s">
        <v>46</v>
      </c>
      <c r="E142" s="25" t="s">
        <v>43</v>
      </c>
    </row>
    <row r="143" spans="1:16" x14ac:dyDescent="0.25">
      <c r="A143" s="17" t="s">
        <v>53</v>
      </c>
      <c r="E143" s="26" t="s">
        <v>302</v>
      </c>
    </row>
    <row r="144" spans="1:16" ht="45" x14ac:dyDescent="0.25">
      <c r="A144" s="17" t="s">
        <v>48</v>
      </c>
      <c r="E144" s="19" t="s">
        <v>290</v>
      </c>
    </row>
    <row r="145" spans="1:16" x14ac:dyDescent="0.25">
      <c r="A145" s="14" t="s">
        <v>38</v>
      </c>
      <c r="B145" s="14"/>
      <c r="C145" s="15" t="s">
        <v>303</v>
      </c>
      <c r="D145" s="14"/>
      <c r="E145" s="14" t="s">
        <v>304</v>
      </c>
      <c r="F145" s="14"/>
      <c r="G145" s="14"/>
      <c r="H145" s="14"/>
      <c r="I145" s="16">
        <f>SUMIFS(I146:I149,A146:A149,"P")</f>
        <v>0</v>
      </c>
    </row>
    <row r="146" spans="1:16" x14ac:dyDescent="0.25">
      <c r="A146" s="17" t="s">
        <v>41</v>
      </c>
      <c r="B146" s="17">
        <v>34</v>
      </c>
      <c r="C146" s="18" t="s">
        <v>305</v>
      </c>
      <c r="D146" t="s">
        <v>43</v>
      </c>
      <c r="E146" s="19" t="s">
        <v>306</v>
      </c>
      <c r="F146" s="20" t="s">
        <v>297</v>
      </c>
      <c r="G146" s="21">
        <v>407.73599999999999</v>
      </c>
      <c r="H146" s="22">
        <v>0</v>
      </c>
      <c r="I146" s="23">
        <f>ROUND(G146*H146,P4)</f>
        <v>0</v>
      </c>
      <c r="O146" s="24">
        <f>I146*0.21</f>
        <v>0</v>
      </c>
      <c r="P146">
        <v>3</v>
      </c>
    </row>
    <row r="147" spans="1:16" x14ac:dyDescent="0.25">
      <c r="A147" s="17" t="s">
        <v>46</v>
      </c>
      <c r="E147" s="25" t="s">
        <v>43</v>
      </c>
    </row>
    <row r="148" spans="1:16" x14ac:dyDescent="0.25">
      <c r="A148" s="17" t="s">
        <v>53</v>
      </c>
      <c r="E148" s="26" t="s">
        <v>307</v>
      </c>
    </row>
    <row r="149" spans="1:16" ht="30" x14ac:dyDescent="0.25">
      <c r="A149" s="17" t="s">
        <v>48</v>
      </c>
      <c r="E149" s="19" t="s">
        <v>308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scale="7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79"/>
  <sheetViews>
    <sheetView topLeftCell="B1" zoomScaleNormal="100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30" t="s">
        <v>24</v>
      </c>
      <c r="D3" s="31"/>
      <c r="E3" s="11" t="s">
        <v>25</v>
      </c>
      <c r="F3" s="3"/>
      <c r="G3" s="3"/>
      <c r="H3" s="12" t="s">
        <v>17</v>
      </c>
      <c r="I3" s="13">
        <f>SUMIFS(I8:I379,A8:A379,"SD")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30" t="s">
        <v>17</v>
      </c>
      <c r="D4" s="31"/>
      <c r="E4" s="11" t="s">
        <v>18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2" t="s">
        <v>28</v>
      </c>
      <c r="B5" s="32" t="s">
        <v>29</v>
      </c>
      <c r="C5" s="32" t="s">
        <v>30</v>
      </c>
      <c r="D5" s="32" t="s">
        <v>31</v>
      </c>
      <c r="E5" s="32" t="s">
        <v>32</v>
      </c>
      <c r="F5" s="32" t="s">
        <v>33</v>
      </c>
      <c r="G5" s="32" t="s">
        <v>34</v>
      </c>
      <c r="H5" s="32" t="s">
        <v>35</v>
      </c>
      <c r="I5" s="32"/>
      <c r="O5">
        <v>0.21</v>
      </c>
    </row>
    <row r="6" spans="1:16" x14ac:dyDescent="0.25">
      <c r="A6" s="32"/>
      <c r="B6" s="32"/>
      <c r="C6" s="32"/>
      <c r="D6" s="32"/>
      <c r="E6" s="32"/>
      <c r="F6" s="32"/>
      <c r="G6" s="32"/>
      <c r="H6" s="7" t="s">
        <v>36</v>
      </c>
      <c r="I6" s="7" t="s">
        <v>37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38</v>
      </c>
      <c r="B8" s="14"/>
      <c r="C8" s="15" t="s">
        <v>50</v>
      </c>
      <c r="D8" s="14"/>
      <c r="E8" s="14" t="s">
        <v>160</v>
      </c>
      <c r="F8" s="14"/>
      <c r="G8" s="14"/>
      <c r="H8" s="14"/>
      <c r="I8" s="16">
        <f>SUMIFS(I9:I40,A9:A40,"P")</f>
        <v>0</v>
      </c>
    </row>
    <row r="9" spans="1:16" x14ac:dyDescent="0.25">
      <c r="A9" s="17" t="s">
        <v>41</v>
      </c>
      <c r="B9" s="17">
        <v>1</v>
      </c>
      <c r="C9" s="18" t="s">
        <v>309</v>
      </c>
      <c r="D9" t="s">
        <v>43</v>
      </c>
      <c r="E9" s="19" t="s">
        <v>310</v>
      </c>
      <c r="F9" s="20" t="s">
        <v>163</v>
      </c>
      <c r="G9" s="21">
        <v>291.06</v>
      </c>
      <c r="H9" s="22">
        <v>0</v>
      </c>
      <c r="I9" s="23">
        <f>ROUND(G9*H9,P4)</f>
        <v>0</v>
      </c>
      <c r="O9" s="24">
        <f>I9*0.21</f>
        <v>0</v>
      </c>
      <c r="P9">
        <v>3</v>
      </c>
    </row>
    <row r="10" spans="1:16" ht="60" x14ac:dyDescent="0.25">
      <c r="A10" s="17" t="s">
        <v>46</v>
      </c>
      <c r="E10" s="19" t="s">
        <v>311</v>
      </c>
    </row>
    <row r="11" spans="1:16" x14ac:dyDescent="0.25">
      <c r="A11" s="17" t="s">
        <v>53</v>
      </c>
      <c r="E11" s="26" t="s">
        <v>312</v>
      </c>
    </row>
    <row r="12" spans="1:16" ht="409.5" x14ac:dyDescent="0.25">
      <c r="A12" s="17" t="s">
        <v>48</v>
      </c>
      <c r="E12" s="19" t="s">
        <v>175</v>
      </c>
    </row>
    <row r="13" spans="1:16" x14ac:dyDescent="0.25">
      <c r="A13" s="17" t="s">
        <v>41</v>
      </c>
      <c r="B13" s="17">
        <v>2</v>
      </c>
      <c r="C13" s="18" t="s">
        <v>313</v>
      </c>
      <c r="D13" t="s">
        <v>43</v>
      </c>
      <c r="E13" s="19" t="s">
        <v>314</v>
      </c>
      <c r="F13" s="20" t="s">
        <v>168</v>
      </c>
      <c r="G13" s="21">
        <v>7094.7</v>
      </c>
      <c r="H13" s="22">
        <v>0</v>
      </c>
      <c r="I13" s="23">
        <f>ROUND(G13*H13,P4)</f>
        <v>0</v>
      </c>
      <c r="O13" s="24">
        <f>I13*0.21</f>
        <v>0</v>
      </c>
      <c r="P13">
        <v>3</v>
      </c>
    </row>
    <row r="14" spans="1:16" x14ac:dyDescent="0.25">
      <c r="A14" s="17" t="s">
        <v>46</v>
      </c>
      <c r="E14" s="25" t="s">
        <v>43</v>
      </c>
    </row>
    <row r="15" spans="1:16" x14ac:dyDescent="0.25">
      <c r="A15" s="17" t="s">
        <v>53</v>
      </c>
      <c r="E15" s="26" t="s">
        <v>315</v>
      </c>
    </row>
    <row r="16" spans="1:16" ht="30" x14ac:dyDescent="0.25">
      <c r="A16" s="17" t="s">
        <v>48</v>
      </c>
      <c r="E16" s="19" t="s">
        <v>170</v>
      </c>
    </row>
    <row r="17" spans="1:16" x14ac:dyDescent="0.25">
      <c r="A17" s="17" t="s">
        <v>41</v>
      </c>
      <c r="B17" s="17">
        <v>3</v>
      </c>
      <c r="C17" s="18" t="s">
        <v>316</v>
      </c>
      <c r="D17" t="s">
        <v>43</v>
      </c>
      <c r="E17" s="19" t="s">
        <v>317</v>
      </c>
      <c r="F17" s="20" t="s">
        <v>163</v>
      </c>
      <c r="G17" s="21">
        <v>83.16</v>
      </c>
      <c r="H17" s="22">
        <v>0</v>
      </c>
      <c r="I17" s="23">
        <f>ROUND(G17*H17,P4)</f>
        <v>0</v>
      </c>
      <c r="O17" s="24">
        <f>I17*0.21</f>
        <v>0</v>
      </c>
      <c r="P17">
        <v>3</v>
      </c>
    </row>
    <row r="18" spans="1:16" ht="60" x14ac:dyDescent="0.25">
      <c r="A18" s="17" t="s">
        <v>46</v>
      </c>
      <c r="E18" s="19" t="s">
        <v>311</v>
      </c>
    </row>
    <row r="19" spans="1:16" x14ac:dyDescent="0.25">
      <c r="A19" s="17" t="s">
        <v>53</v>
      </c>
      <c r="E19" s="26" t="s">
        <v>318</v>
      </c>
    </row>
    <row r="20" spans="1:16" ht="409.5" x14ac:dyDescent="0.25">
      <c r="A20" s="17" t="s">
        <v>48</v>
      </c>
      <c r="E20" s="19" t="s">
        <v>319</v>
      </c>
    </row>
    <row r="21" spans="1:16" x14ac:dyDescent="0.25">
      <c r="A21" s="17" t="s">
        <v>41</v>
      </c>
      <c r="B21" s="17">
        <v>4</v>
      </c>
      <c r="C21" s="18" t="s">
        <v>320</v>
      </c>
      <c r="D21" t="s">
        <v>43</v>
      </c>
      <c r="E21" s="19" t="s">
        <v>321</v>
      </c>
      <c r="F21" s="20" t="s">
        <v>168</v>
      </c>
      <c r="G21" s="21">
        <v>4989.6000000000004</v>
      </c>
      <c r="H21" s="22">
        <v>0</v>
      </c>
      <c r="I21" s="23">
        <f>ROUND(G21*H21,P4)</f>
        <v>0</v>
      </c>
      <c r="O21" s="24">
        <f>I21*0.21</f>
        <v>0</v>
      </c>
      <c r="P21">
        <v>3</v>
      </c>
    </row>
    <row r="22" spans="1:16" x14ac:dyDescent="0.25">
      <c r="A22" s="17" t="s">
        <v>46</v>
      </c>
      <c r="E22" s="25" t="s">
        <v>43</v>
      </c>
    </row>
    <row r="23" spans="1:16" x14ac:dyDescent="0.25">
      <c r="A23" s="17" t="s">
        <v>53</v>
      </c>
      <c r="E23" s="26" t="s">
        <v>322</v>
      </c>
    </row>
    <row r="24" spans="1:16" ht="30" x14ac:dyDescent="0.25">
      <c r="A24" s="17" t="s">
        <v>48</v>
      </c>
      <c r="E24" s="19" t="s">
        <v>170</v>
      </c>
    </row>
    <row r="25" spans="1:16" x14ac:dyDescent="0.25">
      <c r="A25" s="17" t="s">
        <v>41</v>
      </c>
      <c r="B25" s="17">
        <v>5</v>
      </c>
      <c r="C25" s="18" t="s">
        <v>323</v>
      </c>
      <c r="D25" t="s">
        <v>43</v>
      </c>
      <c r="E25" s="19" t="s">
        <v>324</v>
      </c>
      <c r="F25" s="20" t="s">
        <v>163</v>
      </c>
      <c r="G25" s="21">
        <v>41.58</v>
      </c>
      <c r="H25" s="22">
        <v>0</v>
      </c>
      <c r="I25" s="23">
        <f>ROUND(G25*H25,P4)</f>
        <v>0</v>
      </c>
      <c r="O25" s="24">
        <f>I25*0.21</f>
        <v>0</v>
      </c>
      <c r="P25">
        <v>3</v>
      </c>
    </row>
    <row r="26" spans="1:16" ht="60" x14ac:dyDescent="0.25">
      <c r="A26" s="17" t="s">
        <v>46</v>
      </c>
      <c r="E26" s="19" t="s">
        <v>311</v>
      </c>
    </row>
    <row r="27" spans="1:16" x14ac:dyDescent="0.25">
      <c r="A27" s="17" t="s">
        <v>53</v>
      </c>
      <c r="E27" s="26" t="s">
        <v>325</v>
      </c>
    </row>
    <row r="28" spans="1:16" ht="409.5" x14ac:dyDescent="0.25">
      <c r="A28" s="17" t="s">
        <v>48</v>
      </c>
      <c r="E28" s="19" t="s">
        <v>319</v>
      </c>
    </row>
    <row r="29" spans="1:16" x14ac:dyDescent="0.25">
      <c r="A29" s="17" t="s">
        <v>41</v>
      </c>
      <c r="B29" s="17">
        <v>6</v>
      </c>
      <c r="C29" s="18" t="s">
        <v>326</v>
      </c>
      <c r="D29" t="s">
        <v>43</v>
      </c>
      <c r="E29" s="19" t="s">
        <v>327</v>
      </c>
      <c r="F29" s="20" t="s">
        <v>168</v>
      </c>
      <c r="G29" s="21">
        <v>2494.8000000000002</v>
      </c>
      <c r="H29" s="22">
        <v>0</v>
      </c>
      <c r="I29" s="23">
        <f>ROUND(G29*H29,P4)</f>
        <v>0</v>
      </c>
      <c r="O29" s="24">
        <f>I29*0.21</f>
        <v>0</v>
      </c>
      <c r="P29">
        <v>3</v>
      </c>
    </row>
    <row r="30" spans="1:16" x14ac:dyDescent="0.25">
      <c r="A30" s="17" t="s">
        <v>46</v>
      </c>
      <c r="E30" s="25" t="s">
        <v>43</v>
      </c>
    </row>
    <row r="31" spans="1:16" x14ac:dyDescent="0.25">
      <c r="A31" s="17" t="s">
        <v>53</v>
      </c>
      <c r="E31" s="26" t="s">
        <v>328</v>
      </c>
    </row>
    <row r="32" spans="1:16" ht="30" x14ac:dyDescent="0.25">
      <c r="A32" s="17" t="s">
        <v>48</v>
      </c>
      <c r="E32" s="19" t="s">
        <v>170</v>
      </c>
    </row>
    <row r="33" spans="1:16" x14ac:dyDescent="0.25">
      <c r="A33" s="17" t="s">
        <v>41</v>
      </c>
      <c r="B33" s="17">
        <v>7</v>
      </c>
      <c r="C33" s="18" t="s">
        <v>329</v>
      </c>
      <c r="D33" t="s">
        <v>43</v>
      </c>
      <c r="E33" s="19" t="s">
        <v>330</v>
      </c>
      <c r="F33" s="20" t="s">
        <v>163</v>
      </c>
      <c r="G33" s="21">
        <v>111.384</v>
      </c>
      <c r="H33" s="22">
        <v>0</v>
      </c>
      <c r="I33" s="23">
        <f>ROUND(G33*H33,P4)</f>
        <v>0</v>
      </c>
      <c r="O33" s="24">
        <f>I33*0.21</f>
        <v>0</v>
      </c>
      <c r="P33">
        <v>3</v>
      </c>
    </row>
    <row r="34" spans="1:16" ht="60" x14ac:dyDescent="0.25">
      <c r="A34" s="17" t="s">
        <v>46</v>
      </c>
      <c r="E34" s="19" t="s">
        <v>331</v>
      </c>
    </row>
    <row r="35" spans="1:16" x14ac:dyDescent="0.25">
      <c r="A35" s="17" t="s">
        <v>53</v>
      </c>
      <c r="E35" s="26" t="s">
        <v>332</v>
      </c>
    </row>
    <row r="36" spans="1:16" ht="330" x14ac:dyDescent="0.25">
      <c r="A36" s="17" t="s">
        <v>48</v>
      </c>
      <c r="E36" s="19" t="s">
        <v>333</v>
      </c>
    </row>
    <row r="37" spans="1:16" x14ac:dyDescent="0.25">
      <c r="A37" s="17" t="s">
        <v>41</v>
      </c>
      <c r="B37" s="17">
        <v>8</v>
      </c>
      <c r="C37" s="18" t="s">
        <v>334</v>
      </c>
      <c r="D37" t="s">
        <v>43</v>
      </c>
      <c r="E37" s="19" t="s">
        <v>335</v>
      </c>
      <c r="F37" s="20" t="s">
        <v>163</v>
      </c>
      <c r="G37" s="21">
        <v>172.815</v>
      </c>
      <c r="H37" s="22">
        <v>0</v>
      </c>
      <c r="I37" s="23">
        <f>ROUND(G37*H37,P4)</f>
        <v>0</v>
      </c>
      <c r="O37" s="24">
        <f>I37*0.21</f>
        <v>0</v>
      </c>
      <c r="P37">
        <v>3</v>
      </c>
    </row>
    <row r="38" spans="1:16" ht="45" x14ac:dyDescent="0.25">
      <c r="A38" s="17" t="s">
        <v>46</v>
      </c>
      <c r="E38" s="19" t="s">
        <v>336</v>
      </c>
    </row>
    <row r="39" spans="1:16" x14ac:dyDescent="0.25">
      <c r="A39" s="17" t="s">
        <v>53</v>
      </c>
      <c r="E39" s="26" t="s">
        <v>337</v>
      </c>
    </row>
    <row r="40" spans="1:16" ht="345" x14ac:dyDescent="0.25">
      <c r="A40" s="17" t="s">
        <v>48</v>
      </c>
      <c r="E40" s="19" t="s">
        <v>338</v>
      </c>
    </row>
    <row r="41" spans="1:16" x14ac:dyDescent="0.25">
      <c r="A41" s="14" t="s">
        <v>38</v>
      </c>
      <c r="B41" s="14"/>
      <c r="C41" s="15" t="s">
        <v>339</v>
      </c>
      <c r="D41" s="14"/>
      <c r="E41" s="14" t="s">
        <v>340</v>
      </c>
      <c r="F41" s="14"/>
      <c r="G41" s="14"/>
      <c r="H41" s="14"/>
      <c r="I41" s="16">
        <f>SUMIFS(I42:I68,A42:A68,"P")</f>
        <v>0</v>
      </c>
    </row>
    <row r="42" spans="1:16" x14ac:dyDescent="0.25">
      <c r="A42" s="17" t="s">
        <v>41</v>
      </c>
      <c r="B42" s="17">
        <v>9</v>
      </c>
      <c r="C42" s="18" t="s">
        <v>341</v>
      </c>
      <c r="D42" t="s">
        <v>43</v>
      </c>
      <c r="E42" s="19" t="s">
        <v>342</v>
      </c>
      <c r="F42" s="20" t="s">
        <v>343</v>
      </c>
      <c r="G42" s="21">
        <v>336</v>
      </c>
      <c r="H42" s="22">
        <v>0</v>
      </c>
      <c r="I42" s="23">
        <f>ROUND(G42*H42,P4)</f>
        <v>0</v>
      </c>
      <c r="O42" s="24">
        <f>I42*0.21</f>
        <v>0</v>
      </c>
      <c r="P42">
        <v>3</v>
      </c>
    </row>
    <row r="43" spans="1:16" x14ac:dyDescent="0.25">
      <c r="A43" s="17" t="s">
        <v>46</v>
      </c>
      <c r="E43" s="25" t="s">
        <v>43</v>
      </c>
    </row>
    <row r="44" spans="1:16" x14ac:dyDescent="0.25">
      <c r="A44" s="17" t="s">
        <v>53</v>
      </c>
      <c r="E44" s="26" t="s">
        <v>344</v>
      </c>
    </row>
    <row r="45" spans="1:16" ht="45" x14ac:dyDescent="0.25">
      <c r="A45" s="17" t="s">
        <v>48</v>
      </c>
      <c r="E45" s="19" t="s">
        <v>345</v>
      </c>
    </row>
    <row r="46" spans="1:16" x14ac:dyDescent="0.25">
      <c r="A46" s="17" t="s">
        <v>41</v>
      </c>
      <c r="B46" s="17">
        <v>10</v>
      </c>
      <c r="C46" s="18" t="s">
        <v>346</v>
      </c>
      <c r="D46" t="s">
        <v>43</v>
      </c>
      <c r="E46" s="19" t="s">
        <v>347</v>
      </c>
      <c r="F46" s="20" t="s">
        <v>243</v>
      </c>
      <c r="G46" s="21">
        <v>30</v>
      </c>
      <c r="H46" s="22">
        <v>0</v>
      </c>
      <c r="I46" s="23">
        <f>ROUND(G46*H46,P4)</f>
        <v>0</v>
      </c>
      <c r="O46" s="24">
        <f>I46*0.21</f>
        <v>0</v>
      </c>
      <c r="P46">
        <v>3</v>
      </c>
    </row>
    <row r="47" spans="1:16" x14ac:dyDescent="0.25">
      <c r="A47" s="17" t="s">
        <v>46</v>
      </c>
      <c r="E47" s="25" t="s">
        <v>43</v>
      </c>
    </row>
    <row r="48" spans="1:16" x14ac:dyDescent="0.25">
      <c r="A48" s="17" t="s">
        <v>53</v>
      </c>
      <c r="E48" s="26" t="s">
        <v>348</v>
      </c>
    </row>
    <row r="49" spans="1:16" ht="45" x14ac:dyDescent="0.25">
      <c r="A49" s="17" t="s">
        <v>48</v>
      </c>
      <c r="E49" s="19" t="s">
        <v>349</v>
      </c>
    </row>
    <row r="50" spans="1:16" x14ac:dyDescent="0.25">
      <c r="A50" s="17" t="s">
        <v>41</v>
      </c>
      <c r="B50" s="17">
        <v>11</v>
      </c>
      <c r="C50" s="18" t="s">
        <v>350</v>
      </c>
      <c r="D50" t="s">
        <v>43</v>
      </c>
      <c r="E50" s="19" t="s">
        <v>351</v>
      </c>
      <c r="F50" s="20" t="s">
        <v>45</v>
      </c>
      <c r="G50" s="21">
        <v>1</v>
      </c>
      <c r="H50" s="22">
        <v>0</v>
      </c>
      <c r="I50" s="23">
        <f>ROUND(G50*H50,P4)</f>
        <v>0</v>
      </c>
      <c r="O50" s="24">
        <f>I50*0.21</f>
        <v>0</v>
      </c>
      <c r="P50">
        <v>3</v>
      </c>
    </row>
    <row r="51" spans="1:16" ht="45" x14ac:dyDescent="0.25">
      <c r="A51" s="17" t="s">
        <v>46</v>
      </c>
      <c r="E51" s="19" t="s">
        <v>352</v>
      </c>
    </row>
    <row r="52" spans="1:16" x14ac:dyDescent="0.25">
      <c r="A52" s="17" t="s">
        <v>48</v>
      </c>
      <c r="E52" s="25" t="s">
        <v>43</v>
      </c>
    </row>
    <row r="53" spans="1:16" x14ac:dyDescent="0.25">
      <c r="A53" s="17" t="s">
        <v>41</v>
      </c>
      <c r="B53" s="17">
        <v>12</v>
      </c>
      <c r="C53" s="18" t="s">
        <v>353</v>
      </c>
      <c r="D53" t="s">
        <v>43</v>
      </c>
      <c r="E53" s="19" t="s">
        <v>354</v>
      </c>
      <c r="F53" s="20" t="s">
        <v>163</v>
      </c>
      <c r="G53" s="21">
        <v>0.56499999999999995</v>
      </c>
      <c r="H53" s="22">
        <v>0</v>
      </c>
      <c r="I53" s="23">
        <f>ROUND(G53*H53,P4)</f>
        <v>0</v>
      </c>
      <c r="O53" s="24">
        <f>I53*0.21</f>
        <v>0</v>
      </c>
      <c r="P53">
        <v>3</v>
      </c>
    </row>
    <row r="54" spans="1:16" x14ac:dyDescent="0.25">
      <c r="A54" s="17" t="s">
        <v>46</v>
      </c>
      <c r="E54" s="25" t="s">
        <v>43</v>
      </c>
    </row>
    <row r="55" spans="1:16" x14ac:dyDescent="0.25">
      <c r="A55" s="17" t="s">
        <v>53</v>
      </c>
      <c r="E55" s="26" t="s">
        <v>355</v>
      </c>
    </row>
    <row r="56" spans="1:16" ht="30" x14ac:dyDescent="0.25">
      <c r="A56" s="17" t="s">
        <v>48</v>
      </c>
      <c r="E56" s="19" t="s">
        <v>356</v>
      </c>
    </row>
    <row r="57" spans="1:16" x14ac:dyDescent="0.25">
      <c r="A57" s="17" t="s">
        <v>41</v>
      </c>
      <c r="B57" s="17">
        <v>13</v>
      </c>
      <c r="C57" s="18" t="s">
        <v>357</v>
      </c>
      <c r="D57" t="s">
        <v>43</v>
      </c>
      <c r="E57" s="19" t="s">
        <v>358</v>
      </c>
      <c r="F57" s="20" t="s">
        <v>163</v>
      </c>
      <c r="G57" s="21">
        <v>9.99</v>
      </c>
      <c r="H57" s="22">
        <v>0</v>
      </c>
      <c r="I57" s="23">
        <f>ROUND(G57*H57,P4)</f>
        <v>0</v>
      </c>
      <c r="O57" s="24">
        <f>I57*0.21</f>
        <v>0</v>
      </c>
      <c r="P57">
        <v>3</v>
      </c>
    </row>
    <row r="58" spans="1:16" ht="30" x14ac:dyDescent="0.25">
      <c r="A58" s="17" t="s">
        <v>46</v>
      </c>
      <c r="E58" s="19" t="s">
        <v>359</v>
      </c>
    </row>
    <row r="59" spans="1:16" x14ac:dyDescent="0.25">
      <c r="A59" s="17" t="s">
        <v>53</v>
      </c>
      <c r="E59" s="26" t="s">
        <v>360</v>
      </c>
    </row>
    <row r="60" spans="1:16" ht="390" x14ac:dyDescent="0.25">
      <c r="A60" s="17" t="s">
        <v>48</v>
      </c>
      <c r="E60" s="19" t="s">
        <v>361</v>
      </c>
    </row>
    <row r="61" spans="1:16" x14ac:dyDescent="0.25">
      <c r="A61" s="17" t="s">
        <v>41</v>
      </c>
      <c r="B61" s="17">
        <v>14</v>
      </c>
      <c r="C61" s="18" t="s">
        <v>362</v>
      </c>
      <c r="D61" t="s">
        <v>43</v>
      </c>
      <c r="E61" s="19" t="s">
        <v>363</v>
      </c>
      <c r="F61" s="20" t="s">
        <v>163</v>
      </c>
      <c r="G61" s="21">
        <v>0.50900000000000001</v>
      </c>
      <c r="H61" s="22">
        <v>0</v>
      </c>
      <c r="I61" s="23">
        <f>ROUND(G61*H61,P4)</f>
        <v>0</v>
      </c>
      <c r="O61" s="24">
        <f>I61*0.21</f>
        <v>0</v>
      </c>
      <c r="P61">
        <v>3</v>
      </c>
    </row>
    <row r="62" spans="1:16" x14ac:dyDescent="0.25">
      <c r="A62" s="17" t="s">
        <v>46</v>
      </c>
      <c r="E62" s="25" t="s">
        <v>43</v>
      </c>
    </row>
    <row r="63" spans="1:16" x14ac:dyDescent="0.25">
      <c r="A63" s="17" t="s">
        <v>53</v>
      </c>
      <c r="E63" s="26" t="s">
        <v>364</v>
      </c>
    </row>
    <row r="64" spans="1:16" ht="300" x14ac:dyDescent="0.25">
      <c r="A64" s="17" t="s">
        <v>48</v>
      </c>
      <c r="E64" s="19" t="s">
        <v>365</v>
      </c>
    </row>
    <row r="65" spans="1:16" x14ac:dyDescent="0.25">
      <c r="A65" s="17" t="s">
        <v>41</v>
      </c>
      <c r="B65" s="17">
        <v>15</v>
      </c>
      <c r="C65" s="18" t="s">
        <v>366</v>
      </c>
      <c r="D65" t="s">
        <v>43</v>
      </c>
      <c r="E65" s="19" t="s">
        <v>367</v>
      </c>
      <c r="F65" s="20" t="s">
        <v>163</v>
      </c>
      <c r="G65" s="21">
        <v>0.45200000000000001</v>
      </c>
      <c r="H65" s="22">
        <v>0</v>
      </c>
      <c r="I65" s="23">
        <f>ROUND(G65*H65,P4)</f>
        <v>0</v>
      </c>
      <c r="O65" s="24">
        <f>I65*0.21</f>
        <v>0</v>
      </c>
      <c r="P65">
        <v>3</v>
      </c>
    </row>
    <row r="66" spans="1:16" x14ac:dyDescent="0.25">
      <c r="A66" s="17" t="s">
        <v>46</v>
      </c>
      <c r="E66" s="25" t="s">
        <v>43</v>
      </c>
    </row>
    <row r="67" spans="1:16" x14ac:dyDescent="0.25">
      <c r="A67" s="17" t="s">
        <v>53</v>
      </c>
      <c r="E67" s="26" t="s">
        <v>368</v>
      </c>
    </row>
    <row r="68" spans="1:16" ht="60" x14ac:dyDescent="0.25">
      <c r="A68" s="17" t="s">
        <v>48</v>
      </c>
      <c r="E68" s="19" t="s">
        <v>369</v>
      </c>
    </row>
    <row r="69" spans="1:16" x14ac:dyDescent="0.25">
      <c r="A69" s="14" t="s">
        <v>38</v>
      </c>
      <c r="B69" s="14"/>
      <c r="C69" s="15" t="s">
        <v>370</v>
      </c>
      <c r="D69" s="14"/>
      <c r="E69" s="14" t="s">
        <v>371</v>
      </c>
      <c r="F69" s="14"/>
      <c r="G69" s="14"/>
      <c r="H69" s="14"/>
      <c r="I69" s="16">
        <f>SUMIFS(I70:I77,A70:A77,"P")</f>
        <v>0</v>
      </c>
    </row>
    <row r="70" spans="1:16" x14ac:dyDescent="0.25">
      <c r="A70" s="17" t="s">
        <v>41</v>
      </c>
      <c r="B70" s="17">
        <v>16</v>
      </c>
      <c r="C70" s="18" t="s">
        <v>372</v>
      </c>
      <c r="D70" t="s">
        <v>43</v>
      </c>
      <c r="E70" s="19" t="s">
        <v>373</v>
      </c>
      <c r="F70" s="20" t="s">
        <v>243</v>
      </c>
      <c r="G70" s="21">
        <v>184.8</v>
      </c>
      <c r="H70" s="22">
        <v>0</v>
      </c>
      <c r="I70" s="23">
        <f>ROUND(G70*H70,P4)</f>
        <v>0</v>
      </c>
      <c r="O70" s="24">
        <f>I70*0.21</f>
        <v>0</v>
      </c>
      <c r="P70">
        <v>3</v>
      </c>
    </row>
    <row r="71" spans="1:16" x14ac:dyDescent="0.25">
      <c r="A71" s="17" t="s">
        <v>46</v>
      </c>
      <c r="E71" s="25" t="s">
        <v>43</v>
      </c>
    </row>
    <row r="72" spans="1:16" x14ac:dyDescent="0.25">
      <c r="A72" s="17" t="s">
        <v>53</v>
      </c>
      <c r="E72" s="26" t="s">
        <v>374</v>
      </c>
    </row>
    <row r="73" spans="1:16" ht="75" x14ac:dyDescent="0.25">
      <c r="A73" s="17" t="s">
        <v>48</v>
      </c>
      <c r="E73" s="19" t="s">
        <v>375</v>
      </c>
    </row>
    <row r="74" spans="1:16" ht="30" x14ac:dyDescent="0.25">
      <c r="A74" s="17" t="s">
        <v>41</v>
      </c>
      <c r="B74" s="17">
        <v>17</v>
      </c>
      <c r="C74" s="18" t="s">
        <v>376</v>
      </c>
      <c r="D74" t="s">
        <v>43</v>
      </c>
      <c r="E74" s="19" t="s">
        <v>377</v>
      </c>
      <c r="F74" s="20" t="s">
        <v>243</v>
      </c>
      <c r="G74" s="21">
        <v>184.8</v>
      </c>
      <c r="H74" s="22">
        <v>0</v>
      </c>
      <c r="I74" s="23">
        <f>ROUND(G74*H74,P4)</f>
        <v>0</v>
      </c>
      <c r="O74" s="24">
        <f>I74*0.21</f>
        <v>0</v>
      </c>
      <c r="P74">
        <v>3</v>
      </c>
    </row>
    <row r="75" spans="1:16" x14ac:dyDescent="0.25">
      <c r="A75" s="17" t="s">
        <v>46</v>
      </c>
      <c r="E75" s="25" t="s">
        <v>43</v>
      </c>
    </row>
    <row r="76" spans="1:16" x14ac:dyDescent="0.25">
      <c r="A76" s="17" t="s">
        <v>53</v>
      </c>
      <c r="E76" s="26" t="s">
        <v>374</v>
      </c>
    </row>
    <row r="77" spans="1:16" ht="75" x14ac:dyDescent="0.25">
      <c r="A77" s="17" t="s">
        <v>48</v>
      </c>
      <c r="E77" s="19" t="s">
        <v>378</v>
      </c>
    </row>
    <row r="78" spans="1:16" x14ac:dyDescent="0.25">
      <c r="A78" s="14" t="s">
        <v>38</v>
      </c>
      <c r="B78" s="14"/>
      <c r="C78" s="15" t="s">
        <v>379</v>
      </c>
      <c r="D78" s="14"/>
      <c r="E78" s="14" t="s">
        <v>189</v>
      </c>
      <c r="F78" s="14"/>
      <c r="G78" s="14"/>
      <c r="H78" s="14"/>
      <c r="I78" s="16">
        <f>SUMIFS(I79:I90,A79:A90,"P")</f>
        <v>0</v>
      </c>
    </row>
    <row r="79" spans="1:16" x14ac:dyDescent="0.25">
      <c r="A79" s="17" t="s">
        <v>41</v>
      </c>
      <c r="B79" s="17">
        <v>18</v>
      </c>
      <c r="C79" s="18" t="s">
        <v>380</v>
      </c>
      <c r="D79" t="s">
        <v>43</v>
      </c>
      <c r="E79" s="19" t="s">
        <v>381</v>
      </c>
      <c r="F79" s="20" t="s">
        <v>163</v>
      </c>
      <c r="G79" s="21">
        <v>15.391</v>
      </c>
      <c r="H79" s="22">
        <v>0</v>
      </c>
      <c r="I79" s="23">
        <f>ROUND(G79*H79,P4)</f>
        <v>0</v>
      </c>
      <c r="O79" s="24">
        <f>I79*0.21</f>
        <v>0</v>
      </c>
      <c r="P79">
        <v>3</v>
      </c>
    </row>
    <row r="80" spans="1:16" ht="45" x14ac:dyDescent="0.25">
      <c r="A80" s="17" t="s">
        <v>46</v>
      </c>
      <c r="E80" s="19" t="s">
        <v>382</v>
      </c>
    </row>
    <row r="81" spans="1:16" x14ac:dyDescent="0.25">
      <c r="A81" s="17" t="s">
        <v>53</v>
      </c>
      <c r="E81" s="26" t="s">
        <v>383</v>
      </c>
    </row>
    <row r="82" spans="1:16" ht="409.5" x14ac:dyDescent="0.25">
      <c r="A82" s="17" t="s">
        <v>48</v>
      </c>
      <c r="E82" s="19" t="s">
        <v>384</v>
      </c>
    </row>
    <row r="83" spans="1:16" x14ac:dyDescent="0.25">
      <c r="A83" s="17" t="s">
        <v>41</v>
      </c>
      <c r="B83" s="17">
        <v>19</v>
      </c>
      <c r="C83" s="18" t="s">
        <v>385</v>
      </c>
      <c r="D83" t="s">
        <v>43</v>
      </c>
      <c r="E83" s="19" t="s">
        <v>386</v>
      </c>
      <c r="F83" s="20" t="s">
        <v>163</v>
      </c>
      <c r="G83" s="21">
        <v>60.095999999999997</v>
      </c>
      <c r="H83" s="22">
        <v>0</v>
      </c>
      <c r="I83" s="23">
        <f>ROUND(G83*H83,P4)</f>
        <v>0</v>
      </c>
      <c r="O83" s="24">
        <f>I83*0.21</f>
        <v>0</v>
      </c>
      <c r="P83">
        <v>3</v>
      </c>
    </row>
    <row r="84" spans="1:16" ht="30" x14ac:dyDescent="0.25">
      <c r="A84" s="17" t="s">
        <v>46</v>
      </c>
      <c r="E84" s="19" t="s">
        <v>387</v>
      </c>
    </row>
    <row r="85" spans="1:16" x14ac:dyDescent="0.25">
      <c r="A85" s="17" t="s">
        <v>53</v>
      </c>
      <c r="E85" s="26" t="s">
        <v>388</v>
      </c>
    </row>
    <row r="86" spans="1:16" ht="409.5" x14ac:dyDescent="0.25">
      <c r="A86" s="17" t="s">
        <v>48</v>
      </c>
      <c r="E86" s="19" t="s">
        <v>384</v>
      </c>
    </row>
    <row r="87" spans="1:16" x14ac:dyDescent="0.25">
      <c r="A87" s="17" t="s">
        <v>41</v>
      </c>
      <c r="B87" s="17">
        <v>20</v>
      </c>
      <c r="C87" s="18" t="s">
        <v>389</v>
      </c>
      <c r="D87" t="s">
        <v>43</v>
      </c>
      <c r="E87" s="19" t="s">
        <v>390</v>
      </c>
      <c r="F87" s="20" t="s">
        <v>297</v>
      </c>
      <c r="G87" s="21">
        <v>9.0139999999999993</v>
      </c>
      <c r="H87" s="22">
        <v>0</v>
      </c>
      <c r="I87" s="23">
        <f>ROUND(G87*H87,P4)</f>
        <v>0</v>
      </c>
      <c r="O87" s="24">
        <f>I87*0.21</f>
        <v>0</v>
      </c>
      <c r="P87">
        <v>3</v>
      </c>
    </row>
    <row r="88" spans="1:16" x14ac:dyDescent="0.25">
      <c r="A88" s="17" t="s">
        <v>46</v>
      </c>
      <c r="E88" s="25" t="s">
        <v>43</v>
      </c>
    </row>
    <row r="89" spans="1:16" x14ac:dyDescent="0.25">
      <c r="A89" s="17" t="s">
        <v>53</v>
      </c>
      <c r="E89" s="26" t="s">
        <v>391</v>
      </c>
    </row>
    <row r="90" spans="1:16" ht="330" x14ac:dyDescent="0.25">
      <c r="A90" s="17" t="s">
        <v>48</v>
      </c>
      <c r="E90" s="19" t="s">
        <v>392</v>
      </c>
    </row>
    <row r="91" spans="1:16" x14ac:dyDescent="0.25">
      <c r="A91" s="14" t="s">
        <v>38</v>
      </c>
      <c r="B91" s="14"/>
      <c r="C91" s="15" t="s">
        <v>63</v>
      </c>
      <c r="D91" s="14"/>
      <c r="E91" s="14" t="s">
        <v>393</v>
      </c>
      <c r="F91" s="14"/>
      <c r="G91" s="14"/>
      <c r="H91" s="14"/>
      <c r="I91" s="16">
        <f>SUMIFS(I92:I105,A92:A105,"P")</f>
        <v>0</v>
      </c>
    </row>
    <row r="92" spans="1:16" x14ac:dyDescent="0.25">
      <c r="A92" s="17" t="s">
        <v>41</v>
      </c>
      <c r="B92" s="17">
        <v>21</v>
      </c>
      <c r="C92" s="18" t="s">
        <v>394</v>
      </c>
      <c r="D92" s="17" t="s">
        <v>50</v>
      </c>
      <c r="E92" s="19" t="s">
        <v>395</v>
      </c>
      <c r="F92" s="20" t="s">
        <v>163</v>
      </c>
      <c r="G92" s="21">
        <v>54.277999999999999</v>
      </c>
      <c r="H92" s="22">
        <v>0</v>
      </c>
      <c r="I92" s="23">
        <f>ROUND(G92*H92,P4)</f>
        <v>0</v>
      </c>
      <c r="O92" s="24">
        <f>I92*0.21</f>
        <v>0</v>
      </c>
      <c r="P92">
        <v>3</v>
      </c>
    </row>
    <row r="93" spans="1:16" ht="30" x14ac:dyDescent="0.25">
      <c r="A93" s="17" t="s">
        <v>46</v>
      </c>
      <c r="E93" s="19" t="s">
        <v>396</v>
      </c>
    </row>
    <row r="94" spans="1:16" x14ac:dyDescent="0.25">
      <c r="A94" s="17" t="s">
        <v>53</v>
      </c>
      <c r="E94" s="26" t="s">
        <v>397</v>
      </c>
    </row>
    <row r="95" spans="1:16" ht="409.5" x14ac:dyDescent="0.25">
      <c r="A95" s="17" t="s">
        <v>48</v>
      </c>
      <c r="E95" s="19" t="s">
        <v>398</v>
      </c>
    </row>
    <row r="96" spans="1:16" x14ac:dyDescent="0.25">
      <c r="A96" s="17" t="s">
        <v>41</v>
      </c>
      <c r="B96" s="17">
        <v>22</v>
      </c>
      <c r="C96" s="18" t="s">
        <v>394</v>
      </c>
      <c r="D96" s="17" t="s">
        <v>55</v>
      </c>
      <c r="E96" s="19" t="s">
        <v>395</v>
      </c>
      <c r="F96" s="20" t="s">
        <v>163</v>
      </c>
      <c r="G96" s="21">
        <v>31.777000000000001</v>
      </c>
      <c r="H96" s="22">
        <v>0</v>
      </c>
      <c r="I96" s="23">
        <f>ROUND(G96*H96,P4)</f>
        <v>0</v>
      </c>
      <c r="O96" s="24">
        <f>I96*0.21</f>
        <v>0</v>
      </c>
      <c r="P96">
        <v>3</v>
      </c>
    </row>
    <row r="97" spans="1:16" ht="30" x14ac:dyDescent="0.25">
      <c r="A97" s="17" t="s">
        <v>46</v>
      </c>
      <c r="E97" s="19" t="s">
        <v>399</v>
      </c>
    </row>
    <row r="98" spans="1:16" x14ac:dyDescent="0.25">
      <c r="A98" s="17" t="s">
        <v>53</v>
      </c>
      <c r="E98" s="26" t="s">
        <v>400</v>
      </c>
    </row>
    <row r="99" spans="1:16" ht="409.5" x14ac:dyDescent="0.25">
      <c r="A99" s="17" t="s">
        <v>48</v>
      </c>
      <c r="E99" s="19" t="s">
        <v>398</v>
      </c>
    </row>
    <row r="100" spans="1:16" x14ac:dyDescent="0.25">
      <c r="A100" s="17" t="s">
        <v>41</v>
      </c>
      <c r="B100" s="17">
        <v>23</v>
      </c>
      <c r="C100" s="18" t="s">
        <v>401</v>
      </c>
      <c r="D100" t="s">
        <v>43</v>
      </c>
      <c r="E100" s="19" t="s">
        <v>402</v>
      </c>
      <c r="F100" s="20" t="s">
        <v>297</v>
      </c>
      <c r="G100" s="21">
        <v>14.537000000000001</v>
      </c>
      <c r="H100" s="22">
        <v>0</v>
      </c>
      <c r="I100" s="23">
        <f>ROUND(G100*H100,P4)</f>
        <v>0</v>
      </c>
      <c r="O100" s="24">
        <f>I100*0.21</f>
        <v>0</v>
      </c>
      <c r="P100">
        <v>3</v>
      </c>
    </row>
    <row r="101" spans="1:16" x14ac:dyDescent="0.25">
      <c r="A101" s="17" t="s">
        <v>46</v>
      </c>
      <c r="E101" s="25" t="s">
        <v>43</v>
      </c>
    </row>
    <row r="102" spans="1:16" x14ac:dyDescent="0.25">
      <c r="A102" s="17" t="s">
        <v>53</v>
      </c>
      <c r="E102" s="26" t="s">
        <v>403</v>
      </c>
    </row>
    <row r="103" spans="1:16" x14ac:dyDescent="0.25">
      <c r="A103" s="17" t="s">
        <v>53</v>
      </c>
      <c r="E103" s="26" t="s">
        <v>404</v>
      </c>
    </row>
    <row r="104" spans="1:16" x14ac:dyDescent="0.25">
      <c r="A104" s="17" t="s">
        <v>53</v>
      </c>
      <c r="E104" s="26" t="s">
        <v>405</v>
      </c>
    </row>
    <row r="105" spans="1:16" ht="330" x14ac:dyDescent="0.25">
      <c r="A105" s="17" t="s">
        <v>48</v>
      </c>
      <c r="E105" s="19" t="s">
        <v>392</v>
      </c>
    </row>
    <row r="106" spans="1:16" x14ac:dyDescent="0.25">
      <c r="A106" s="14" t="s">
        <v>38</v>
      </c>
      <c r="B106" s="14"/>
      <c r="C106" s="15" t="s">
        <v>406</v>
      </c>
      <c r="D106" s="14"/>
      <c r="E106" s="14" t="s">
        <v>407</v>
      </c>
      <c r="F106" s="14"/>
      <c r="G106" s="14"/>
      <c r="H106" s="14"/>
      <c r="I106" s="16">
        <f>SUMIFS(I107:I114,A107:A114,"P")</f>
        <v>0</v>
      </c>
    </row>
    <row r="107" spans="1:16" x14ac:dyDescent="0.25">
      <c r="A107" s="17" t="s">
        <v>41</v>
      </c>
      <c r="B107" s="17">
        <v>24</v>
      </c>
      <c r="C107" s="18" t="s">
        <v>408</v>
      </c>
      <c r="D107" t="s">
        <v>43</v>
      </c>
      <c r="E107" s="19" t="s">
        <v>409</v>
      </c>
      <c r="F107" s="20" t="s">
        <v>163</v>
      </c>
      <c r="G107" s="21">
        <v>6.226</v>
      </c>
      <c r="H107" s="22">
        <v>0</v>
      </c>
      <c r="I107" s="23">
        <f>ROUND(G107*H107,P4)</f>
        <v>0</v>
      </c>
      <c r="O107" s="24">
        <f>I107*0.21</f>
        <v>0</v>
      </c>
      <c r="P107">
        <v>3</v>
      </c>
    </row>
    <row r="108" spans="1:16" ht="45" x14ac:dyDescent="0.25">
      <c r="A108" s="17" t="s">
        <v>46</v>
      </c>
      <c r="E108" s="19" t="s">
        <v>410</v>
      </c>
    </row>
    <row r="109" spans="1:16" x14ac:dyDescent="0.25">
      <c r="A109" s="17" t="s">
        <v>53</v>
      </c>
      <c r="E109" s="26" t="s">
        <v>411</v>
      </c>
    </row>
    <row r="110" spans="1:16" ht="409.5" x14ac:dyDescent="0.25">
      <c r="A110" s="17" t="s">
        <v>48</v>
      </c>
      <c r="E110" s="19" t="s">
        <v>412</v>
      </c>
    </row>
    <row r="111" spans="1:16" x14ac:dyDescent="0.25">
      <c r="A111" s="17" t="s">
        <v>41</v>
      </c>
      <c r="B111" s="17">
        <v>25</v>
      </c>
      <c r="C111" s="18" t="s">
        <v>413</v>
      </c>
      <c r="D111" t="s">
        <v>43</v>
      </c>
      <c r="E111" s="19" t="s">
        <v>414</v>
      </c>
      <c r="F111" s="20" t="s">
        <v>297</v>
      </c>
      <c r="G111" s="21">
        <v>1.121</v>
      </c>
      <c r="H111" s="22">
        <v>0</v>
      </c>
      <c r="I111" s="23">
        <f>ROUND(G111*H111,P4)</f>
        <v>0</v>
      </c>
      <c r="O111" s="24">
        <f>I111*0.21</f>
        <v>0</v>
      </c>
      <c r="P111">
        <v>3</v>
      </c>
    </row>
    <row r="112" spans="1:16" ht="45" x14ac:dyDescent="0.25">
      <c r="A112" s="17" t="s">
        <v>46</v>
      </c>
      <c r="E112" s="19" t="s">
        <v>415</v>
      </c>
    </row>
    <row r="113" spans="1:16" x14ac:dyDescent="0.25">
      <c r="A113" s="17" t="s">
        <v>53</v>
      </c>
      <c r="E113" s="26" t="s">
        <v>416</v>
      </c>
    </row>
    <row r="114" spans="1:16" ht="300" x14ac:dyDescent="0.25">
      <c r="A114" s="17" t="s">
        <v>48</v>
      </c>
      <c r="E114" s="19" t="s">
        <v>417</v>
      </c>
    </row>
    <row r="115" spans="1:16" x14ac:dyDescent="0.25">
      <c r="A115" s="14" t="s">
        <v>38</v>
      </c>
      <c r="B115" s="14"/>
      <c r="C115" s="15" t="s">
        <v>210</v>
      </c>
      <c r="D115" s="14"/>
      <c r="E115" s="14" t="s">
        <v>418</v>
      </c>
      <c r="F115" s="14"/>
      <c r="G115" s="14"/>
      <c r="H115" s="14"/>
      <c r="I115" s="16">
        <f>SUMIFS(I116:I139,A116:A139,"P")</f>
        <v>0</v>
      </c>
    </row>
    <row r="116" spans="1:16" x14ac:dyDescent="0.25">
      <c r="A116" s="17" t="s">
        <v>41</v>
      </c>
      <c r="B116" s="17">
        <v>26</v>
      </c>
      <c r="C116" s="18" t="s">
        <v>419</v>
      </c>
      <c r="D116" t="s">
        <v>43</v>
      </c>
      <c r="E116" s="19" t="s">
        <v>420</v>
      </c>
      <c r="F116" s="20" t="s">
        <v>163</v>
      </c>
      <c r="G116" s="21">
        <v>18.013999999999999</v>
      </c>
      <c r="H116" s="22">
        <v>0</v>
      </c>
      <c r="I116" s="23">
        <f>ROUND(G116*H116,P4)</f>
        <v>0</v>
      </c>
      <c r="O116" s="24">
        <f>I116*0.21</f>
        <v>0</v>
      </c>
      <c r="P116">
        <v>3</v>
      </c>
    </row>
    <row r="117" spans="1:16" x14ac:dyDescent="0.25">
      <c r="A117" s="17" t="s">
        <v>46</v>
      </c>
      <c r="E117" s="25" t="s">
        <v>43</v>
      </c>
    </row>
    <row r="118" spans="1:16" x14ac:dyDescent="0.25">
      <c r="A118" s="17" t="s">
        <v>53</v>
      </c>
      <c r="E118" s="26" t="s">
        <v>421</v>
      </c>
    </row>
    <row r="119" spans="1:16" ht="409.5" x14ac:dyDescent="0.25">
      <c r="A119" s="17" t="s">
        <v>48</v>
      </c>
      <c r="E119" s="19" t="s">
        <v>398</v>
      </c>
    </row>
    <row r="120" spans="1:16" x14ac:dyDescent="0.25">
      <c r="A120" s="17" t="s">
        <v>41</v>
      </c>
      <c r="B120" s="17">
        <v>27</v>
      </c>
      <c r="C120" s="18" t="s">
        <v>422</v>
      </c>
      <c r="D120" t="s">
        <v>43</v>
      </c>
      <c r="E120" s="19" t="s">
        <v>423</v>
      </c>
      <c r="F120" s="20" t="s">
        <v>297</v>
      </c>
      <c r="G120" s="21">
        <v>3.6030000000000002</v>
      </c>
      <c r="H120" s="22">
        <v>0</v>
      </c>
      <c r="I120" s="23">
        <f>ROUND(G120*H120,P4)</f>
        <v>0</v>
      </c>
      <c r="O120" s="24">
        <f>I120*0.21</f>
        <v>0</v>
      </c>
      <c r="P120">
        <v>3</v>
      </c>
    </row>
    <row r="121" spans="1:16" x14ac:dyDescent="0.25">
      <c r="A121" s="17" t="s">
        <v>46</v>
      </c>
      <c r="E121" s="25" t="s">
        <v>43</v>
      </c>
    </row>
    <row r="122" spans="1:16" x14ac:dyDescent="0.25">
      <c r="A122" s="17" t="s">
        <v>53</v>
      </c>
      <c r="E122" s="26" t="s">
        <v>424</v>
      </c>
    </row>
    <row r="123" spans="1:16" ht="330" x14ac:dyDescent="0.25">
      <c r="A123" s="17" t="s">
        <v>48</v>
      </c>
      <c r="E123" s="19" t="s">
        <v>425</v>
      </c>
    </row>
    <row r="124" spans="1:16" x14ac:dyDescent="0.25">
      <c r="A124" s="17" t="s">
        <v>41</v>
      </c>
      <c r="B124" s="17">
        <v>28</v>
      </c>
      <c r="C124" s="18" t="s">
        <v>426</v>
      </c>
      <c r="D124" t="s">
        <v>43</v>
      </c>
      <c r="E124" s="19" t="s">
        <v>427</v>
      </c>
      <c r="F124" s="20" t="s">
        <v>163</v>
      </c>
      <c r="G124" s="21">
        <v>22.631</v>
      </c>
      <c r="H124" s="22">
        <v>0</v>
      </c>
      <c r="I124" s="23">
        <f>ROUND(G124*H124,P4)</f>
        <v>0</v>
      </c>
      <c r="O124" s="24">
        <f>I124*0.21</f>
        <v>0</v>
      </c>
      <c r="P124">
        <v>3</v>
      </c>
    </row>
    <row r="125" spans="1:16" ht="30" x14ac:dyDescent="0.25">
      <c r="A125" s="17" t="s">
        <v>46</v>
      </c>
      <c r="E125" s="19" t="s">
        <v>428</v>
      </c>
    </row>
    <row r="126" spans="1:16" x14ac:dyDescent="0.25">
      <c r="A126" s="17" t="s">
        <v>53</v>
      </c>
      <c r="E126" s="26" t="s">
        <v>429</v>
      </c>
    </row>
    <row r="127" spans="1:16" ht="60" x14ac:dyDescent="0.25">
      <c r="A127" s="17" t="s">
        <v>48</v>
      </c>
      <c r="E127" s="19" t="s">
        <v>369</v>
      </c>
    </row>
    <row r="128" spans="1:16" x14ac:dyDescent="0.25">
      <c r="A128" s="17" t="s">
        <v>41</v>
      </c>
      <c r="B128" s="17">
        <v>29</v>
      </c>
      <c r="C128" s="18" t="s">
        <v>430</v>
      </c>
      <c r="D128" t="s">
        <v>43</v>
      </c>
      <c r="E128" s="19" t="s">
        <v>431</v>
      </c>
      <c r="F128" s="20" t="s">
        <v>163</v>
      </c>
      <c r="G128" s="21">
        <v>49.103999999999999</v>
      </c>
      <c r="H128" s="22">
        <v>0</v>
      </c>
      <c r="I128" s="23">
        <f>ROUND(G128*H128,P4)</f>
        <v>0</v>
      </c>
      <c r="O128" s="24">
        <f>I128*0.21</f>
        <v>0</v>
      </c>
      <c r="P128">
        <v>3</v>
      </c>
    </row>
    <row r="129" spans="1:16" ht="30" x14ac:dyDescent="0.25">
      <c r="A129" s="17" t="s">
        <v>46</v>
      </c>
      <c r="E129" s="19" t="s">
        <v>432</v>
      </c>
    </row>
    <row r="130" spans="1:16" x14ac:dyDescent="0.25">
      <c r="A130" s="17" t="s">
        <v>53</v>
      </c>
      <c r="E130" s="26" t="s">
        <v>433</v>
      </c>
    </row>
    <row r="131" spans="1:16" ht="45" x14ac:dyDescent="0.25">
      <c r="A131" s="17" t="s">
        <v>48</v>
      </c>
      <c r="E131" s="19" t="s">
        <v>434</v>
      </c>
    </row>
    <row r="132" spans="1:16" x14ac:dyDescent="0.25">
      <c r="A132" s="17" t="s">
        <v>41</v>
      </c>
      <c r="B132" s="17">
        <v>30</v>
      </c>
      <c r="C132" s="18" t="s">
        <v>435</v>
      </c>
      <c r="D132" t="s">
        <v>43</v>
      </c>
      <c r="E132" s="19" t="s">
        <v>436</v>
      </c>
      <c r="F132" s="20" t="s">
        <v>163</v>
      </c>
      <c r="G132" s="21">
        <v>20.309000000000001</v>
      </c>
      <c r="H132" s="22">
        <v>0</v>
      </c>
      <c r="I132" s="23">
        <f>ROUND(G132*H132,P4)</f>
        <v>0</v>
      </c>
      <c r="O132" s="24">
        <f>I132*0.21</f>
        <v>0</v>
      </c>
      <c r="P132">
        <v>3</v>
      </c>
    </row>
    <row r="133" spans="1:16" ht="45" x14ac:dyDescent="0.25">
      <c r="A133" s="17" t="s">
        <v>46</v>
      </c>
      <c r="E133" s="19" t="s">
        <v>437</v>
      </c>
    </row>
    <row r="134" spans="1:16" ht="30" x14ac:dyDescent="0.25">
      <c r="A134" s="17" t="s">
        <v>53</v>
      </c>
      <c r="E134" s="26" t="s">
        <v>438</v>
      </c>
    </row>
    <row r="135" spans="1:16" ht="409.5" x14ac:dyDescent="0.25">
      <c r="A135" s="17" t="s">
        <v>48</v>
      </c>
      <c r="E135" s="19" t="s">
        <v>398</v>
      </c>
    </row>
    <row r="136" spans="1:16" x14ac:dyDescent="0.25">
      <c r="A136" s="17" t="s">
        <v>41</v>
      </c>
      <c r="B136" s="17">
        <v>31</v>
      </c>
      <c r="C136" s="18" t="s">
        <v>439</v>
      </c>
      <c r="D136" t="s">
        <v>43</v>
      </c>
      <c r="E136" s="19" t="s">
        <v>440</v>
      </c>
      <c r="F136" s="20" t="s">
        <v>183</v>
      </c>
      <c r="G136" s="21">
        <v>90.525000000000006</v>
      </c>
      <c r="H136" s="22">
        <v>0</v>
      </c>
      <c r="I136" s="23">
        <f>ROUND(G136*H136,P4)</f>
        <v>0</v>
      </c>
      <c r="O136" s="24">
        <f>I136*0.21</f>
        <v>0</v>
      </c>
      <c r="P136">
        <v>3</v>
      </c>
    </row>
    <row r="137" spans="1:16" x14ac:dyDescent="0.25">
      <c r="A137" s="17" t="s">
        <v>46</v>
      </c>
      <c r="E137" s="25" t="s">
        <v>43</v>
      </c>
    </row>
    <row r="138" spans="1:16" x14ac:dyDescent="0.25">
      <c r="A138" s="17" t="s">
        <v>53</v>
      </c>
      <c r="E138" s="26" t="s">
        <v>441</v>
      </c>
    </row>
    <row r="139" spans="1:16" ht="225" x14ac:dyDescent="0.25">
      <c r="A139" s="17" t="s">
        <v>48</v>
      </c>
      <c r="E139" s="19" t="s">
        <v>442</v>
      </c>
    </row>
    <row r="140" spans="1:16" x14ac:dyDescent="0.25">
      <c r="A140" s="14" t="s">
        <v>38</v>
      </c>
      <c r="B140" s="14"/>
      <c r="C140" s="15" t="s">
        <v>443</v>
      </c>
      <c r="D140" s="14"/>
      <c r="E140" s="14" t="s">
        <v>444</v>
      </c>
      <c r="F140" s="14"/>
      <c r="G140" s="14"/>
      <c r="H140" s="14"/>
      <c r="I140" s="16">
        <f>SUMIFS(I141:I175,A141:A175,"P")</f>
        <v>0</v>
      </c>
    </row>
    <row r="141" spans="1:16" x14ac:dyDescent="0.25">
      <c r="A141" s="17" t="s">
        <v>41</v>
      </c>
      <c r="B141" s="17">
        <v>32</v>
      </c>
      <c r="C141" s="18" t="s">
        <v>445</v>
      </c>
      <c r="D141" t="s">
        <v>43</v>
      </c>
      <c r="E141" s="19" t="s">
        <v>446</v>
      </c>
      <c r="F141" s="20" t="s">
        <v>163</v>
      </c>
      <c r="G141" s="21">
        <v>84</v>
      </c>
      <c r="H141" s="22">
        <v>0</v>
      </c>
      <c r="I141" s="23">
        <f>ROUND(G141*H141,P4)</f>
        <v>0</v>
      </c>
      <c r="O141" s="24">
        <f>I141*0.21</f>
        <v>0</v>
      </c>
      <c r="P141">
        <v>3</v>
      </c>
    </row>
    <row r="142" spans="1:16" ht="30" x14ac:dyDescent="0.25">
      <c r="A142" s="17" t="s">
        <v>46</v>
      </c>
      <c r="E142" s="19" t="s">
        <v>447</v>
      </c>
    </row>
    <row r="143" spans="1:16" x14ac:dyDescent="0.25">
      <c r="A143" s="17" t="s">
        <v>53</v>
      </c>
      <c r="E143" s="26" t="s">
        <v>448</v>
      </c>
    </row>
    <row r="144" spans="1:16" ht="409.5" x14ac:dyDescent="0.25">
      <c r="A144" s="17" t="s">
        <v>48</v>
      </c>
      <c r="E144" s="19" t="s">
        <v>449</v>
      </c>
    </row>
    <row r="145" spans="1:16" x14ac:dyDescent="0.25">
      <c r="A145" s="17" t="s">
        <v>41</v>
      </c>
      <c r="B145" s="17">
        <v>33</v>
      </c>
      <c r="C145" s="18" t="s">
        <v>450</v>
      </c>
      <c r="D145" t="s">
        <v>43</v>
      </c>
      <c r="E145" s="19" t="s">
        <v>451</v>
      </c>
      <c r="F145" s="20" t="s">
        <v>163</v>
      </c>
      <c r="G145" s="21">
        <v>0.315</v>
      </c>
      <c r="H145" s="22">
        <v>0</v>
      </c>
      <c r="I145" s="23">
        <f>ROUND(G145*H145,P4)</f>
        <v>0</v>
      </c>
      <c r="O145" s="24">
        <f>I145*0.21</f>
        <v>0</v>
      </c>
      <c r="P145">
        <v>3</v>
      </c>
    </row>
    <row r="146" spans="1:16" ht="45" x14ac:dyDescent="0.25">
      <c r="A146" s="17" t="s">
        <v>46</v>
      </c>
      <c r="E146" s="19" t="s">
        <v>452</v>
      </c>
    </row>
    <row r="147" spans="1:16" x14ac:dyDescent="0.25">
      <c r="A147" s="17" t="s">
        <v>53</v>
      </c>
      <c r="E147" s="26" t="s">
        <v>453</v>
      </c>
    </row>
    <row r="148" spans="1:16" ht="300" x14ac:dyDescent="0.25">
      <c r="A148" s="17" t="s">
        <v>48</v>
      </c>
      <c r="E148" s="19" t="s">
        <v>454</v>
      </c>
    </row>
    <row r="149" spans="1:16" x14ac:dyDescent="0.25">
      <c r="A149" s="17" t="s">
        <v>41</v>
      </c>
      <c r="B149" s="17">
        <v>34</v>
      </c>
      <c r="C149" s="18" t="s">
        <v>455</v>
      </c>
      <c r="D149" t="s">
        <v>43</v>
      </c>
      <c r="E149" s="19" t="s">
        <v>456</v>
      </c>
      <c r="F149" s="20" t="s">
        <v>163</v>
      </c>
      <c r="G149" s="21">
        <v>0.66200000000000003</v>
      </c>
      <c r="H149" s="22">
        <v>0</v>
      </c>
      <c r="I149" s="23">
        <f>ROUND(G149*H149,P4)</f>
        <v>0</v>
      </c>
      <c r="O149" s="24">
        <f>I149*0.21</f>
        <v>0</v>
      </c>
      <c r="P149">
        <v>3</v>
      </c>
    </row>
    <row r="150" spans="1:16" x14ac:dyDescent="0.25">
      <c r="A150" s="17" t="s">
        <v>46</v>
      </c>
      <c r="E150" s="19" t="s">
        <v>457</v>
      </c>
    </row>
    <row r="151" spans="1:16" x14ac:dyDescent="0.25">
      <c r="A151" s="17" t="s">
        <v>53</v>
      </c>
      <c r="E151" s="26" t="s">
        <v>458</v>
      </c>
    </row>
    <row r="152" spans="1:16" ht="409.5" x14ac:dyDescent="0.25">
      <c r="A152" s="17" t="s">
        <v>48</v>
      </c>
      <c r="E152" s="19" t="s">
        <v>240</v>
      </c>
    </row>
    <row r="153" spans="1:16" x14ac:dyDescent="0.25">
      <c r="A153" s="17" t="s">
        <v>41</v>
      </c>
      <c r="B153" s="17">
        <v>35</v>
      </c>
      <c r="C153" s="18" t="s">
        <v>459</v>
      </c>
      <c r="D153" t="s">
        <v>43</v>
      </c>
      <c r="E153" s="19" t="s">
        <v>460</v>
      </c>
      <c r="F153" s="20" t="s">
        <v>163</v>
      </c>
      <c r="G153" s="21">
        <v>16.16</v>
      </c>
      <c r="H153" s="22">
        <v>0</v>
      </c>
      <c r="I153" s="23">
        <f>ROUND(G153*H153,P4)</f>
        <v>0</v>
      </c>
      <c r="O153" s="24">
        <f>I153*0.21</f>
        <v>0</v>
      </c>
      <c r="P153">
        <v>3</v>
      </c>
    </row>
    <row r="154" spans="1:16" ht="60" x14ac:dyDescent="0.25">
      <c r="A154" s="17" t="s">
        <v>46</v>
      </c>
      <c r="E154" s="19" t="s">
        <v>461</v>
      </c>
    </row>
    <row r="155" spans="1:16" x14ac:dyDescent="0.25">
      <c r="A155" s="17" t="s">
        <v>53</v>
      </c>
      <c r="E155" s="26" t="s">
        <v>462</v>
      </c>
    </row>
    <row r="156" spans="1:16" x14ac:dyDescent="0.25">
      <c r="A156" s="17" t="s">
        <v>53</v>
      </c>
      <c r="E156" s="26" t="s">
        <v>463</v>
      </c>
    </row>
    <row r="157" spans="1:16" x14ac:dyDescent="0.25">
      <c r="A157" s="17" t="s">
        <v>53</v>
      </c>
      <c r="E157" s="26" t="s">
        <v>464</v>
      </c>
    </row>
    <row r="158" spans="1:16" ht="409.5" x14ac:dyDescent="0.25">
      <c r="A158" s="17" t="s">
        <v>48</v>
      </c>
      <c r="E158" s="19" t="s">
        <v>240</v>
      </c>
    </row>
    <row r="159" spans="1:16" x14ac:dyDescent="0.25">
      <c r="A159" s="17" t="s">
        <v>41</v>
      </c>
      <c r="B159" s="17">
        <v>36</v>
      </c>
      <c r="C159" s="18" t="s">
        <v>465</v>
      </c>
      <c r="D159" t="s">
        <v>43</v>
      </c>
      <c r="E159" s="19" t="s">
        <v>466</v>
      </c>
      <c r="F159" s="20" t="s">
        <v>163</v>
      </c>
      <c r="G159" s="21">
        <v>47.26</v>
      </c>
      <c r="H159" s="22">
        <v>0</v>
      </c>
      <c r="I159" s="23">
        <f>ROUND(G159*H159,P4)</f>
        <v>0</v>
      </c>
      <c r="O159" s="24">
        <f>I159*0.21</f>
        <v>0</v>
      </c>
      <c r="P159">
        <v>3</v>
      </c>
    </row>
    <row r="160" spans="1:16" x14ac:dyDescent="0.25">
      <c r="A160" s="17" t="s">
        <v>46</v>
      </c>
      <c r="E160" s="25" t="s">
        <v>43</v>
      </c>
    </row>
    <row r="161" spans="1:16" x14ac:dyDescent="0.25">
      <c r="A161" s="17" t="s">
        <v>53</v>
      </c>
      <c r="E161" s="26" t="s">
        <v>467</v>
      </c>
    </row>
    <row r="162" spans="1:16" x14ac:dyDescent="0.25">
      <c r="A162" s="17" t="s">
        <v>53</v>
      </c>
      <c r="E162" s="26" t="s">
        <v>468</v>
      </c>
    </row>
    <row r="163" spans="1:16" x14ac:dyDescent="0.25">
      <c r="A163" s="17" t="s">
        <v>53</v>
      </c>
      <c r="E163" s="26" t="s">
        <v>469</v>
      </c>
    </row>
    <row r="164" spans="1:16" x14ac:dyDescent="0.25">
      <c r="A164" s="17" t="s">
        <v>53</v>
      </c>
      <c r="E164" s="26" t="s">
        <v>470</v>
      </c>
    </row>
    <row r="165" spans="1:16" ht="90" x14ac:dyDescent="0.25">
      <c r="A165" s="17" t="s">
        <v>48</v>
      </c>
      <c r="E165" s="19" t="s">
        <v>471</v>
      </c>
    </row>
    <row r="166" spans="1:16" x14ac:dyDescent="0.25">
      <c r="A166" s="17" t="s">
        <v>41</v>
      </c>
      <c r="B166" s="17">
        <v>37</v>
      </c>
      <c r="C166" s="18" t="s">
        <v>472</v>
      </c>
      <c r="D166" t="s">
        <v>43</v>
      </c>
      <c r="E166" s="19" t="s">
        <v>473</v>
      </c>
      <c r="F166" s="20" t="s">
        <v>163</v>
      </c>
      <c r="G166" s="21">
        <v>16.16</v>
      </c>
      <c r="H166" s="22">
        <v>0</v>
      </c>
      <c r="I166" s="23">
        <f>ROUND(G166*H166,P4)</f>
        <v>0</v>
      </c>
      <c r="O166" s="24">
        <f>I166*0.21</f>
        <v>0</v>
      </c>
      <c r="P166">
        <v>3</v>
      </c>
    </row>
    <row r="167" spans="1:16" ht="60" x14ac:dyDescent="0.25">
      <c r="A167" s="17" t="s">
        <v>46</v>
      </c>
      <c r="E167" s="19" t="s">
        <v>461</v>
      </c>
    </row>
    <row r="168" spans="1:16" x14ac:dyDescent="0.25">
      <c r="A168" s="17" t="s">
        <v>53</v>
      </c>
      <c r="E168" s="26" t="s">
        <v>474</v>
      </c>
    </row>
    <row r="169" spans="1:16" x14ac:dyDescent="0.25">
      <c r="A169" s="17" t="s">
        <v>53</v>
      </c>
      <c r="E169" s="26" t="s">
        <v>475</v>
      </c>
    </row>
    <row r="170" spans="1:16" x14ac:dyDescent="0.25">
      <c r="A170" s="17" t="s">
        <v>53</v>
      </c>
      <c r="E170" s="26" t="s">
        <v>464</v>
      </c>
    </row>
    <row r="171" spans="1:16" ht="180" x14ac:dyDescent="0.25">
      <c r="A171" s="17" t="s">
        <v>48</v>
      </c>
      <c r="E171" s="19" t="s">
        <v>476</v>
      </c>
    </row>
    <row r="172" spans="1:16" x14ac:dyDescent="0.25">
      <c r="A172" s="17" t="s">
        <v>41</v>
      </c>
      <c r="B172" s="17">
        <v>38</v>
      </c>
      <c r="C172" s="18" t="s">
        <v>477</v>
      </c>
      <c r="D172" t="s">
        <v>43</v>
      </c>
      <c r="E172" s="19" t="s">
        <v>478</v>
      </c>
      <c r="F172" s="20" t="s">
        <v>163</v>
      </c>
      <c r="G172" s="21">
        <v>1.675</v>
      </c>
      <c r="H172" s="22">
        <v>0</v>
      </c>
      <c r="I172" s="23">
        <f>ROUND(G172*H172,P4)</f>
        <v>0</v>
      </c>
      <c r="O172" s="24">
        <f>I172*0.21</f>
        <v>0</v>
      </c>
      <c r="P172">
        <v>3</v>
      </c>
    </row>
    <row r="173" spans="1:16" x14ac:dyDescent="0.25">
      <c r="A173" s="17" t="s">
        <v>46</v>
      </c>
      <c r="E173" s="25" t="s">
        <v>43</v>
      </c>
    </row>
    <row r="174" spans="1:16" x14ac:dyDescent="0.25">
      <c r="A174" s="17" t="s">
        <v>53</v>
      </c>
      <c r="E174" s="26" t="s">
        <v>479</v>
      </c>
    </row>
    <row r="175" spans="1:16" ht="409.5" x14ac:dyDescent="0.25">
      <c r="A175" s="17" t="s">
        <v>48</v>
      </c>
      <c r="E175" s="19" t="s">
        <v>480</v>
      </c>
    </row>
    <row r="176" spans="1:16" x14ac:dyDescent="0.25">
      <c r="A176" s="14" t="s">
        <v>38</v>
      </c>
      <c r="B176" s="14"/>
      <c r="C176" s="15" t="s">
        <v>195</v>
      </c>
      <c r="D176" s="14"/>
      <c r="E176" s="14" t="s">
        <v>196</v>
      </c>
      <c r="F176" s="14"/>
      <c r="G176" s="14"/>
      <c r="H176" s="14"/>
      <c r="I176" s="16">
        <f>SUMIFS(I177:I188,A177:A188,"P")</f>
        <v>0</v>
      </c>
    </row>
    <row r="177" spans="1:16" x14ac:dyDescent="0.25">
      <c r="A177" s="17" t="s">
        <v>41</v>
      </c>
      <c r="B177" s="17">
        <v>39</v>
      </c>
      <c r="C177" s="18" t="s">
        <v>219</v>
      </c>
      <c r="D177" t="s">
        <v>43</v>
      </c>
      <c r="E177" s="19" t="s">
        <v>220</v>
      </c>
      <c r="F177" s="20" t="s">
        <v>183</v>
      </c>
      <c r="G177" s="21">
        <v>37</v>
      </c>
      <c r="H177" s="22">
        <v>0</v>
      </c>
      <c r="I177" s="23">
        <f>ROUND(G177*H177,P4)</f>
        <v>0</v>
      </c>
      <c r="O177" s="24">
        <f>I177*0.21</f>
        <v>0</v>
      </c>
      <c r="P177">
        <v>3</v>
      </c>
    </row>
    <row r="178" spans="1:16" x14ac:dyDescent="0.25">
      <c r="A178" s="17" t="s">
        <v>46</v>
      </c>
      <c r="E178" s="25" t="s">
        <v>43</v>
      </c>
    </row>
    <row r="179" spans="1:16" x14ac:dyDescent="0.25">
      <c r="A179" s="17" t="s">
        <v>53</v>
      </c>
      <c r="E179" s="26" t="s">
        <v>481</v>
      </c>
    </row>
    <row r="180" spans="1:16" ht="75" x14ac:dyDescent="0.25">
      <c r="A180" s="17" t="s">
        <v>48</v>
      </c>
      <c r="E180" s="19" t="s">
        <v>218</v>
      </c>
    </row>
    <row r="181" spans="1:16" x14ac:dyDescent="0.25">
      <c r="A181" s="17" t="s">
        <v>41</v>
      </c>
      <c r="B181" s="17">
        <v>40</v>
      </c>
      <c r="C181" s="18" t="s">
        <v>222</v>
      </c>
      <c r="D181" t="s">
        <v>43</v>
      </c>
      <c r="E181" s="19" t="s">
        <v>223</v>
      </c>
      <c r="F181" s="20" t="s">
        <v>183</v>
      </c>
      <c r="G181" s="21">
        <v>37</v>
      </c>
      <c r="H181" s="22">
        <v>0</v>
      </c>
      <c r="I181" s="23">
        <f>ROUND(G181*H181,P4)</f>
        <v>0</v>
      </c>
      <c r="O181" s="24">
        <f>I181*0.21</f>
        <v>0</v>
      </c>
      <c r="P181">
        <v>3</v>
      </c>
    </row>
    <row r="182" spans="1:16" x14ac:dyDescent="0.25">
      <c r="A182" s="17" t="s">
        <v>46</v>
      </c>
      <c r="E182" s="25" t="s">
        <v>43</v>
      </c>
    </row>
    <row r="183" spans="1:16" x14ac:dyDescent="0.25">
      <c r="A183" s="17" t="s">
        <v>53</v>
      </c>
      <c r="E183" s="26" t="s">
        <v>481</v>
      </c>
    </row>
    <row r="184" spans="1:16" ht="165" x14ac:dyDescent="0.25">
      <c r="A184" s="17" t="s">
        <v>48</v>
      </c>
      <c r="E184" s="19" t="s">
        <v>224</v>
      </c>
    </row>
    <row r="185" spans="1:16" x14ac:dyDescent="0.25">
      <c r="A185" s="17" t="s">
        <v>41</v>
      </c>
      <c r="B185" s="17">
        <v>41</v>
      </c>
      <c r="C185" s="18" t="s">
        <v>482</v>
      </c>
      <c r="D185" t="s">
        <v>43</v>
      </c>
      <c r="E185" s="19" t="s">
        <v>483</v>
      </c>
      <c r="F185" s="20" t="s">
        <v>183</v>
      </c>
      <c r="G185" s="21">
        <v>37</v>
      </c>
      <c r="H185" s="22">
        <v>0</v>
      </c>
      <c r="I185" s="23">
        <f>ROUND(G185*H185,P4)</f>
        <v>0</v>
      </c>
      <c r="O185" s="24">
        <f>I185*0.21</f>
        <v>0</v>
      </c>
      <c r="P185">
        <v>3</v>
      </c>
    </row>
    <row r="186" spans="1:16" x14ac:dyDescent="0.25">
      <c r="A186" s="17" t="s">
        <v>46</v>
      </c>
      <c r="E186" s="25" t="s">
        <v>43</v>
      </c>
    </row>
    <row r="187" spans="1:16" x14ac:dyDescent="0.25">
      <c r="A187" s="17" t="s">
        <v>53</v>
      </c>
      <c r="E187" s="26" t="s">
        <v>484</v>
      </c>
    </row>
    <row r="188" spans="1:16" ht="165" x14ac:dyDescent="0.25">
      <c r="A188" s="17" t="s">
        <v>48</v>
      </c>
      <c r="E188" s="19" t="s">
        <v>224</v>
      </c>
    </row>
    <row r="189" spans="1:16" x14ac:dyDescent="0.25">
      <c r="A189" s="14" t="s">
        <v>38</v>
      </c>
      <c r="B189" s="14"/>
      <c r="C189" s="15" t="s">
        <v>485</v>
      </c>
      <c r="D189" s="14"/>
      <c r="E189" s="14" t="s">
        <v>486</v>
      </c>
      <c r="F189" s="14"/>
      <c r="G189" s="14"/>
      <c r="H189" s="14"/>
      <c r="I189" s="16">
        <f>SUMIFS(I190:I197,A190:A197,"P")</f>
        <v>0</v>
      </c>
    </row>
    <row r="190" spans="1:16" x14ac:dyDescent="0.25">
      <c r="A190" s="17" t="s">
        <v>41</v>
      </c>
      <c r="B190" s="17">
        <v>42</v>
      </c>
      <c r="C190" s="18" t="s">
        <v>487</v>
      </c>
      <c r="D190" t="s">
        <v>43</v>
      </c>
      <c r="E190" s="19" t="s">
        <v>488</v>
      </c>
      <c r="F190" s="20" t="s">
        <v>183</v>
      </c>
      <c r="G190" s="21">
        <v>9.4039999999999999</v>
      </c>
      <c r="H190" s="22">
        <v>0</v>
      </c>
      <c r="I190" s="23">
        <f>ROUND(G190*H190,P4)</f>
        <v>0</v>
      </c>
      <c r="O190" s="24">
        <f>I190*0.21</f>
        <v>0</v>
      </c>
      <c r="P190">
        <v>3</v>
      </c>
    </row>
    <row r="191" spans="1:16" x14ac:dyDescent="0.25">
      <c r="A191" s="17" t="s">
        <v>46</v>
      </c>
      <c r="E191" s="25" t="s">
        <v>43</v>
      </c>
    </row>
    <row r="192" spans="1:16" x14ac:dyDescent="0.25">
      <c r="A192" s="17" t="s">
        <v>53</v>
      </c>
      <c r="E192" s="26" t="s">
        <v>489</v>
      </c>
    </row>
    <row r="193" spans="1:16" ht="30" x14ac:dyDescent="0.25">
      <c r="A193" s="17" t="s">
        <v>48</v>
      </c>
      <c r="E193" s="19" t="s">
        <v>490</v>
      </c>
    </row>
    <row r="194" spans="1:16" x14ac:dyDescent="0.25">
      <c r="A194" s="17" t="s">
        <v>41</v>
      </c>
      <c r="B194" s="17">
        <v>43</v>
      </c>
      <c r="C194" s="18" t="s">
        <v>491</v>
      </c>
      <c r="D194" t="s">
        <v>43</v>
      </c>
      <c r="E194" s="19" t="s">
        <v>492</v>
      </c>
      <c r="F194" s="20" t="s">
        <v>183</v>
      </c>
      <c r="G194" s="21">
        <v>42.552999999999997</v>
      </c>
      <c r="H194" s="22">
        <v>0</v>
      </c>
      <c r="I194" s="23">
        <f>ROUND(G194*H194,P4)</f>
        <v>0</v>
      </c>
      <c r="O194" s="24">
        <f>I194*0.21</f>
        <v>0</v>
      </c>
      <c r="P194">
        <v>3</v>
      </c>
    </row>
    <row r="195" spans="1:16" ht="30" x14ac:dyDescent="0.25">
      <c r="A195" s="17" t="s">
        <v>46</v>
      </c>
      <c r="E195" s="19" t="s">
        <v>493</v>
      </c>
    </row>
    <row r="196" spans="1:16" x14ac:dyDescent="0.25">
      <c r="A196" s="17" t="s">
        <v>53</v>
      </c>
      <c r="E196" s="26" t="s">
        <v>494</v>
      </c>
    </row>
    <row r="197" spans="1:16" ht="60" x14ac:dyDescent="0.25">
      <c r="A197" s="17" t="s">
        <v>48</v>
      </c>
      <c r="E197" s="19" t="s">
        <v>495</v>
      </c>
    </row>
    <row r="198" spans="1:16" x14ac:dyDescent="0.25">
      <c r="A198" s="14" t="s">
        <v>38</v>
      </c>
      <c r="B198" s="14"/>
      <c r="C198" s="15" t="s">
        <v>496</v>
      </c>
      <c r="D198" s="14"/>
      <c r="E198" s="14" t="s">
        <v>497</v>
      </c>
      <c r="F198" s="14"/>
      <c r="G198" s="14"/>
      <c r="H198" s="14"/>
      <c r="I198" s="16">
        <f>SUMIFS(I199:I215,A199:A215,"P")</f>
        <v>0</v>
      </c>
    </row>
    <row r="199" spans="1:16" ht="30" x14ac:dyDescent="0.25">
      <c r="A199" s="17" t="s">
        <v>41</v>
      </c>
      <c r="B199" s="17">
        <v>44</v>
      </c>
      <c r="C199" s="18" t="s">
        <v>498</v>
      </c>
      <c r="D199" s="17" t="s">
        <v>50</v>
      </c>
      <c r="E199" s="19" t="s">
        <v>499</v>
      </c>
      <c r="F199" s="20" t="s">
        <v>183</v>
      </c>
      <c r="G199" s="21">
        <v>308.30099999999999</v>
      </c>
      <c r="H199" s="22">
        <v>0</v>
      </c>
      <c r="I199" s="23">
        <f>ROUND(G199*H199,P4)</f>
        <v>0</v>
      </c>
      <c r="O199" s="24">
        <f>I199*0.21</f>
        <v>0</v>
      </c>
      <c r="P199">
        <v>3</v>
      </c>
    </row>
    <row r="200" spans="1:16" x14ac:dyDescent="0.25">
      <c r="A200" s="17" t="s">
        <v>46</v>
      </c>
      <c r="E200" s="19" t="s">
        <v>500</v>
      </c>
    </row>
    <row r="201" spans="1:16" ht="45" x14ac:dyDescent="0.25">
      <c r="A201" s="17" t="s">
        <v>53</v>
      </c>
      <c r="E201" s="26" t="s">
        <v>501</v>
      </c>
    </row>
    <row r="202" spans="1:16" ht="270" x14ac:dyDescent="0.25">
      <c r="A202" s="17" t="s">
        <v>48</v>
      </c>
      <c r="E202" s="19" t="s">
        <v>502</v>
      </c>
    </row>
    <row r="203" spans="1:16" ht="30" x14ac:dyDescent="0.25">
      <c r="A203" s="17" t="s">
        <v>41</v>
      </c>
      <c r="B203" s="17">
        <v>45</v>
      </c>
      <c r="C203" s="18" t="s">
        <v>498</v>
      </c>
      <c r="D203" s="17" t="s">
        <v>55</v>
      </c>
      <c r="E203" s="19" t="s">
        <v>499</v>
      </c>
      <c r="F203" s="20" t="s">
        <v>183</v>
      </c>
      <c r="G203" s="21">
        <v>616.60199999999998</v>
      </c>
      <c r="H203" s="22">
        <v>0</v>
      </c>
      <c r="I203" s="23">
        <f>ROUND(G203*H203,P4)</f>
        <v>0</v>
      </c>
      <c r="O203" s="24">
        <f>I203*0.21</f>
        <v>0</v>
      </c>
      <c r="P203">
        <v>3</v>
      </c>
    </row>
    <row r="204" spans="1:16" x14ac:dyDescent="0.25">
      <c r="A204" s="17" t="s">
        <v>46</v>
      </c>
      <c r="E204" s="19" t="s">
        <v>503</v>
      </c>
    </row>
    <row r="205" spans="1:16" ht="45" x14ac:dyDescent="0.25">
      <c r="A205" s="17" t="s">
        <v>53</v>
      </c>
      <c r="E205" s="26" t="s">
        <v>501</v>
      </c>
    </row>
    <row r="206" spans="1:16" x14ac:dyDescent="0.25">
      <c r="A206" s="17" t="s">
        <v>53</v>
      </c>
      <c r="E206" s="26" t="s">
        <v>504</v>
      </c>
    </row>
    <row r="207" spans="1:16" ht="270" x14ac:dyDescent="0.25">
      <c r="A207" s="17" t="s">
        <v>48</v>
      </c>
      <c r="E207" s="19" t="s">
        <v>502</v>
      </c>
    </row>
    <row r="208" spans="1:16" ht="30" x14ac:dyDescent="0.25">
      <c r="A208" s="17" t="s">
        <v>41</v>
      </c>
      <c r="B208" s="17">
        <v>46</v>
      </c>
      <c r="C208" s="18" t="s">
        <v>505</v>
      </c>
      <c r="D208" t="s">
        <v>43</v>
      </c>
      <c r="E208" s="19" t="s">
        <v>506</v>
      </c>
      <c r="F208" s="20" t="s">
        <v>183</v>
      </c>
      <c r="G208" s="21">
        <v>157.14599999999999</v>
      </c>
      <c r="H208" s="22">
        <v>0</v>
      </c>
      <c r="I208" s="23">
        <f>ROUND(G208*H208,P4)</f>
        <v>0</v>
      </c>
      <c r="O208" s="24">
        <f>I208*0.21</f>
        <v>0</v>
      </c>
      <c r="P208">
        <v>3</v>
      </c>
    </row>
    <row r="209" spans="1:16" ht="30" x14ac:dyDescent="0.25">
      <c r="A209" s="17" t="s">
        <v>46</v>
      </c>
      <c r="E209" s="19" t="s">
        <v>507</v>
      </c>
    </row>
    <row r="210" spans="1:16" x14ac:dyDescent="0.25">
      <c r="A210" s="17" t="s">
        <v>53</v>
      </c>
      <c r="E210" s="26" t="s">
        <v>508</v>
      </c>
    </row>
    <row r="211" spans="1:16" ht="300" x14ac:dyDescent="0.25">
      <c r="A211" s="17" t="s">
        <v>48</v>
      </c>
      <c r="E211" s="19" t="s">
        <v>509</v>
      </c>
    </row>
    <row r="212" spans="1:16" x14ac:dyDescent="0.25">
      <c r="A212" s="17" t="s">
        <v>41</v>
      </c>
      <c r="B212" s="17">
        <v>47</v>
      </c>
      <c r="C212" s="18" t="s">
        <v>510</v>
      </c>
      <c r="D212" t="s">
        <v>43</v>
      </c>
      <c r="E212" s="19" t="s">
        <v>511</v>
      </c>
      <c r="F212" s="20" t="s">
        <v>183</v>
      </c>
      <c r="G212" s="21">
        <v>16.45</v>
      </c>
      <c r="H212" s="22">
        <v>0</v>
      </c>
      <c r="I212" s="23">
        <f>ROUND(G212*H212,P4)</f>
        <v>0</v>
      </c>
      <c r="O212" s="24">
        <f>I212*0.21</f>
        <v>0</v>
      </c>
      <c r="P212">
        <v>3</v>
      </c>
    </row>
    <row r="213" spans="1:16" ht="30" x14ac:dyDescent="0.25">
      <c r="A213" s="17" t="s">
        <v>46</v>
      </c>
      <c r="E213" s="19" t="s">
        <v>512</v>
      </c>
    </row>
    <row r="214" spans="1:16" x14ac:dyDescent="0.25">
      <c r="A214" s="17" t="s">
        <v>53</v>
      </c>
      <c r="E214" s="26" t="s">
        <v>513</v>
      </c>
    </row>
    <row r="215" spans="1:16" ht="45" x14ac:dyDescent="0.25">
      <c r="A215" s="17" t="s">
        <v>48</v>
      </c>
      <c r="E215" s="19" t="s">
        <v>514</v>
      </c>
    </row>
    <row r="216" spans="1:16" x14ac:dyDescent="0.25">
      <c r="A216" s="14" t="s">
        <v>38</v>
      </c>
      <c r="B216" s="14"/>
      <c r="C216" s="15" t="s">
        <v>231</v>
      </c>
      <c r="D216" s="14"/>
      <c r="E216" s="14" t="s">
        <v>232</v>
      </c>
      <c r="F216" s="14"/>
      <c r="G216" s="14"/>
      <c r="H216" s="14"/>
      <c r="I216" s="16">
        <f>SUMIFS(I217:I236,A217:A236,"P")</f>
        <v>0</v>
      </c>
    </row>
    <row r="217" spans="1:16" x14ac:dyDescent="0.25">
      <c r="A217" s="17" t="s">
        <v>41</v>
      </c>
      <c r="B217" s="17">
        <v>48</v>
      </c>
      <c r="C217" s="18" t="s">
        <v>515</v>
      </c>
      <c r="D217" t="s">
        <v>43</v>
      </c>
      <c r="E217" s="19" t="s">
        <v>516</v>
      </c>
      <c r="F217" s="20" t="s">
        <v>183</v>
      </c>
      <c r="G217" s="21">
        <v>39.237000000000002</v>
      </c>
      <c r="H217" s="22">
        <v>0</v>
      </c>
      <c r="I217" s="23">
        <f>ROUND(G217*H217,P4)</f>
        <v>0</v>
      </c>
      <c r="O217" s="24">
        <f>I217*0.21</f>
        <v>0</v>
      </c>
      <c r="P217">
        <v>3</v>
      </c>
    </row>
    <row r="218" spans="1:16" x14ac:dyDescent="0.25">
      <c r="A218" s="17" t="s">
        <v>46</v>
      </c>
      <c r="E218" s="19" t="s">
        <v>517</v>
      </c>
    </row>
    <row r="219" spans="1:16" x14ac:dyDescent="0.25">
      <c r="A219" s="17" t="s">
        <v>53</v>
      </c>
      <c r="E219" s="26" t="s">
        <v>518</v>
      </c>
    </row>
    <row r="220" spans="1:16" ht="120" x14ac:dyDescent="0.25">
      <c r="A220" s="17" t="s">
        <v>48</v>
      </c>
      <c r="E220" s="19" t="s">
        <v>519</v>
      </c>
    </row>
    <row r="221" spans="1:16" x14ac:dyDescent="0.25">
      <c r="A221" s="17" t="s">
        <v>41</v>
      </c>
      <c r="B221" s="17">
        <v>49</v>
      </c>
      <c r="C221" s="18" t="s">
        <v>520</v>
      </c>
      <c r="D221" t="s">
        <v>43</v>
      </c>
      <c r="E221" s="19" t="s">
        <v>521</v>
      </c>
      <c r="F221" s="20" t="s">
        <v>163</v>
      </c>
      <c r="G221" s="21">
        <v>17.495999999999999</v>
      </c>
      <c r="H221" s="22">
        <v>0</v>
      </c>
      <c r="I221" s="23">
        <f>ROUND(G221*H221,P4)</f>
        <v>0</v>
      </c>
      <c r="O221" s="24">
        <f>I221*0.21</f>
        <v>0</v>
      </c>
      <c r="P221">
        <v>3</v>
      </c>
    </row>
    <row r="222" spans="1:16" ht="45" x14ac:dyDescent="0.25">
      <c r="A222" s="17" t="s">
        <v>46</v>
      </c>
      <c r="E222" s="19" t="s">
        <v>522</v>
      </c>
    </row>
    <row r="223" spans="1:16" x14ac:dyDescent="0.25">
      <c r="A223" s="17" t="s">
        <v>53</v>
      </c>
      <c r="E223" s="26" t="s">
        <v>523</v>
      </c>
    </row>
    <row r="224" spans="1:16" ht="60" x14ac:dyDescent="0.25">
      <c r="A224" s="17" t="s">
        <v>48</v>
      </c>
      <c r="E224" s="19" t="s">
        <v>369</v>
      </c>
    </row>
    <row r="225" spans="1:16" x14ac:dyDescent="0.25">
      <c r="A225" s="17" t="s">
        <v>41</v>
      </c>
      <c r="B225" s="17">
        <v>50</v>
      </c>
      <c r="C225" s="18" t="s">
        <v>524</v>
      </c>
      <c r="D225" t="s">
        <v>43</v>
      </c>
      <c r="E225" s="19" t="s">
        <v>525</v>
      </c>
      <c r="F225" s="20" t="s">
        <v>163</v>
      </c>
      <c r="G225" s="21">
        <v>2.0859999999999999</v>
      </c>
      <c r="H225" s="22">
        <v>0</v>
      </c>
      <c r="I225" s="23">
        <f>ROUND(G225*H225,P4)</f>
        <v>0</v>
      </c>
      <c r="O225" s="24">
        <f>I225*0.21</f>
        <v>0</v>
      </c>
      <c r="P225">
        <v>3</v>
      </c>
    </row>
    <row r="226" spans="1:16" ht="60" x14ac:dyDescent="0.25">
      <c r="A226" s="17" t="s">
        <v>46</v>
      </c>
      <c r="E226" s="19" t="s">
        <v>526</v>
      </c>
    </row>
    <row r="227" spans="1:16" x14ac:dyDescent="0.25">
      <c r="A227" s="17" t="s">
        <v>53</v>
      </c>
      <c r="E227" s="26" t="s">
        <v>527</v>
      </c>
    </row>
    <row r="228" spans="1:16" ht="45" x14ac:dyDescent="0.25">
      <c r="A228" s="17" t="s">
        <v>48</v>
      </c>
      <c r="E228" s="19" t="s">
        <v>528</v>
      </c>
    </row>
    <row r="229" spans="1:16" x14ac:dyDescent="0.25">
      <c r="A229" s="17" t="s">
        <v>41</v>
      </c>
      <c r="B229" s="17">
        <v>51</v>
      </c>
      <c r="C229" s="18" t="s">
        <v>529</v>
      </c>
      <c r="D229" t="s">
        <v>43</v>
      </c>
      <c r="E229" s="19" t="s">
        <v>530</v>
      </c>
      <c r="F229" s="20" t="s">
        <v>243</v>
      </c>
      <c r="G229" s="21">
        <v>6</v>
      </c>
      <c r="H229" s="22">
        <v>0</v>
      </c>
      <c r="I229" s="23">
        <f>ROUND(G229*H229,P4)</f>
        <v>0</v>
      </c>
      <c r="O229" s="24">
        <f>I229*0.21</f>
        <v>0</v>
      </c>
      <c r="P229">
        <v>3</v>
      </c>
    </row>
    <row r="230" spans="1:16" ht="45" x14ac:dyDescent="0.25">
      <c r="A230" s="17" t="s">
        <v>46</v>
      </c>
      <c r="E230" s="19" t="s">
        <v>531</v>
      </c>
    </row>
    <row r="231" spans="1:16" x14ac:dyDescent="0.25">
      <c r="A231" s="17" t="s">
        <v>53</v>
      </c>
      <c r="E231" s="26" t="s">
        <v>532</v>
      </c>
    </row>
    <row r="232" spans="1:16" ht="330" x14ac:dyDescent="0.25">
      <c r="A232" s="17" t="s">
        <v>48</v>
      </c>
      <c r="E232" s="19" t="s">
        <v>533</v>
      </c>
    </row>
    <row r="233" spans="1:16" x14ac:dyDescent="0.25">
      <c r="A233" s="17" t="s">
        <v>41</v>
      </c>
      <c r="B233" s="17">
        <v>52</v>
      </c>
      <c r="C233" s="18" t="s">
        <v>241</v>
      </c>
      <c r="D233" t="s">
        <v>43</v>
      </c>
      <c r="E233" s="19" t="s">
        <v>242</v>
      </c>
      <c r="F233" s="20" t="s">
        <v>243</v>
      </c>
      <c r="G233" s="21">
        <v>34.771000000000001</v>
      </c>
      <c r="H233" s="22">
        <v>0</v>
      </c>
      <c r="I233" s="23">
        <f>ROUND(G233*H233,P4)</f>
        <v>0</v>
      </c>
      <c r="O233" s="24">
        <f>I233*0.21</f>
        <v>0</v>
      </c>
      <c r="P233">
        <v>3</v>
      </c>
    </row>
    <row r="234" spans="1:16" ht="60" x14ac:dyDescent="0.25">
      <c r="A234" s="17" t="s">
        <v>46</v>
      </c>
      <c r="E234" s="19" t="s">
        <v>534</v>
      </c>
    </row>
    <row r="235" spans="1:16" x14ac:dyDescent="0.25">
      <c r="A235" s="17" t="s">
        <v>53</v>
      </c>
      <c r="E235" s="26" t="s">
        <v>535</v>
      </c>
    </row>
    <row r="236" spans="1:16" ht="315" x14ac:dyDescent="0.25">
      <c r="A236" s="17" t="s">
        <v>48</v>
      </c>
      <c r="E236" s="19" t="s">
        <v>245</v>
      </c>
    </row>
    <row r="237" spans="1:16" x14ac:dyDescent="0.25">
      <c r="A237" s="14" t="s">
        <v>38</v>
      </c>
      <c r="B237" s="14"/>
      <c r="C237" s="15" t="s">
        <v>246</v>
      </c>
      <c r="D237" s="14"/>
      <c r="E237" s="14" t="s">
        <v>536</v>
      </c>
      <c r="F237" s="14"/>
      <c r="G237" s="14"/>
      <c r="H237" s="14"/>
      <c r="I237" s="16">
        <f>SUMIFS(I238:I260,A238:A260,"P")</f>
        <v>0</v>
      </c>
    </row>
    <row r="238" spans="1:16" x14ac:dyDescent="0.25">
      <c r="A238" s="17" t="s">
        <v>41</v>
      </c>
      <c r="B238" s="17">
        <v>53</v>
      </c>
      <c r="C238" s="18" t="s">
        <v>537</v>
      </c>
      <c r="D238" t="s">
        <v>43</v>
      </c>
      <c r="E238" s="19" t="s">
        <v>538</v>
      </c>
      <c r="F238" s="20" t="s">
        <v>107</v>
      </c>
      <c r="G238" s="21">
        <v>2</v>
      </c>
      <c r="H238" s="22">
        <v>0</v>
      </c>
      <c r="I238" s="23">
        <f>ROUND(G238*H238,P4)</f>
        <v>0</v>
      </c>
      <c r="O238" s="24">
        <f>I238*0.21</f>
        <v>0</v>
      </c>
      <c r="P238">
        <v>3</v>
      </c>
    </row>
    <row r="239" spans="1:16" x14ac:dyDescent="0.25">
      <c r="A239" s="17" t="s">
        <v>46</v>
      </c>
      <c r="E239" s="25" t="s">
        <v>43</v>
      </c>
    </row>
    <row r="240" spans="1:16" ht="30" x14ac:dyDescent="0.25">
      <c r="A240" s="17" t="s">
        <v>48</v>
      </c>
      <c r="E240" s="19" t="s">
        <v>539</v>
      </c>
    </row>
    <row r="241" spans="1:16" ht="30" x14ac:dyDescent="0.25">
      <c r="A241" s="17" t="s">
        <v>41</v>
      </c>
      <c r="B241" s="17">
        <v>54</v>
      </c>
      <c r="C241" s="18" t="s">
        <v>540</v>
      </c>
      <c r="D241" t="s">
        <v>43</v>
      </c>
      <c r="E241" s="19" t="s">
        <v>541</v>
      </c>
      <c r="F241" s="20" t="s">
        <v>243</v>
      </c>
      <c r="G241" s="21">
        <v>68.652000000000001</v>
      </c>
      <c r="H241" s="22">
        <v>0</v>
      </c>
      <c r="I241" s="23">
        <f>ROUND(G241*H241,P4)</f>
        <v>0</v>
      </c>
      <c r="O241" s="24">
        <f>I241*0.21</f>
        <v>0</v>
      </c>
      <c r="P241">
        <v>3</v>
      </c>
    </row>
    <row r="242" spans="1:16" x14ac:dyDescent="0.25">
      <c r="A242" s="17" t="s">
        <v>46</v>
      </c>
      <c r="E242" s="25" t="s">
        <v>43</v>
      </c>
    </row>
    <row r="243" spans="1:16" x14ac:dyDescent="0.25">
      <c r="A243" s="17" t="s">
        <v>53</v>
      </c>
      <c r="E243" s="26" t="s">
        <v>542</v>
      </c>
    </row>
    <row r="244" spans="1:16" ht="60" x14ac:dyDescent="0.25">
      <c r="A244" s="17" t="s">
        <v>48</v>
      </c>
      <c r="E244" s="19" t="s">
        <v>543</v>
      </c>
    </row>
    <row r="245" spans="1:16" ht="30" x14ac:dyDescent="0.25">
      <c r="A245" s="17" t="s">
        <v>41</v>
      </c>
      <c r="B245" s="17">
        <v>55</v>
      </c>
      <c r="C245" s="18" t="s">
        <v>544</v>
      </c>
      <c r="D245" t="s">
        <v>43</v>
      </c>
      <c r="E245" s="19" t="s">
        <v>545</v>
      </c>
      <c r="F245" s="20" t="s">
        <v>243</v>
      </c>
      <c r="G245" s="21">
        <v>10</v>
      </c>
      <c r="H245" s="22">
        <v>0</v>
      </c>
      <c r="I245" s="23">
        <f>ROUND(G245*H245,P4)</f>
        <v>0</v>
      </c>
      <c r="O245" s="24">
        <f>I245*0.21</f>
        <v>0</v>
      </c>
      <c r="P245">
        <v>3</v>
      </c>
    </row>
    <row r="246" spans="1:16" x14ac:dyDescent="0.25">
      <c r="A246" s="17" t="s">
        <v>46</v>
      </c>
      <c r="E246" s="25" t="s">
        <v>43</v>
      </c>
    </row>
    <row r="247" spans="1:16" x14ac:dyDescent="0.25">
      <c r="A247" s="17" t="s">
        <v>53</v>
      </c>
      <c r="E247" s="26" t="s">
        <v>546</v>
      </c>
    </row>
    <row r="248" spans="1:16" ht="60" x14ac:dyDescent="0.25">
      <c r="A248" s="17" t="s">
        <v>48</v>
      </c>
      <c r="E248" s="19" t="s">
        <v>543</v>
      </c>
    </row>
    <row r="249" spans="1:16" x14ac:dyDescent="0.25">
      <c r="A249" s="17" t="s">
        <v>41</v>
      </c>
      <c r="B249" s="17">
        <v>56</v>
      </c>
      <c r="C249" s="18" t="s">
        <v>271</v>
      </c>
      <c r="D249" t="s">
        <v>43</v>
      </c>
      <c r="E249" s="19" t="s">
        <v>272</v>
      </c>
      <c r="F249" s="20" t="s">
        <v>243</v>
      </c>
      <c r="G249" s="21">
        <v>20.010000000000002</v>
      </c>
      <c r="H249" s="22">
        <v>0</v>
      </c>
      <c r="I249" s="23">
        <f>ROUND(G249*H249,P4)</f>
        <v>0</v>
      </c>
      <c r="O249" s="24">
        <f>I249*0.21</f>
        <v>0</v>
      </c>
      <c r="P249">
        <v>3</v>
      </c>
    </row>
    <row r="250" spans="1:16" ht="45" x14ac:dyDescent="0.25">
      <c r="A250" s="17" t="s">
        <v>46</v>
      </c>
      <c r="E250" s="19" t="s">
        <v>547</v>
      </c>
    </row>
    <row r="251" spans="1:16" x14ac:dyDescent="0.25">
      <c r="A251" s="17" t="s">
        <v>53</v>
      </c>
      <c r="E251" s="26" t="s">
        <v>548</v>
      </c>
    </row>
    <row r="252" spans="1:16" ht="30" x14ac:dyDescent="0.25">
      <c r="A252" s="17" t="s">
        <v>48</v>
      </c>
      <c r="E252" s="19" t="s">
        <v>274</v>
      </c>
    </row>
    <row r="253" spans="1:16" x14ac:dyDescent="0.25">
      <c r="A253" s="17" t="s">
        <v>41</v>
      </c>
      <c r="B253" s="17">
        <v>57</v>
      </c>
      <c r="C253" s="18" t="s">
        <v>275</v>
      </c>
      <c r="D253" t="s">
        <v>43</v>
      </c>
      <c r="E253" s="19" t="s">
        <v>276</v>
      </c>
      <c r="F253" s="20" t="s">
        <v>243</v>
      </c>
      <c r="G253" s="21">
        <v>20.010000000000002</v>
      </c>
      <c r="H253" s="22">
        <v>0</v>
      </c>
      <c r="I253" s="23">
        <f>ROUND(G253*H253,P4)</f>
        <v>0</v>
      </c>
      <c r="O253" s="24">
        <f>I253*0.21</f>
        <v>0</v>
      </c>
      <c r="P253">
        <v>3</v>
      </c>
    </row>
    <row r="254" spans="1:16" x14ac:dyDescent="0.25">
      <c r="A254" s="17" t="s">
        <v>46</v>
      </c>
      <c r="E254" s="25" t="s">
        <v>43</v>
      </c>
    </row>
    <row r="255" spans="1:16" x14ac:dyDescent="0.25">
      <c r="A255" s="17" t="s">
        <v>53</v>
      </c>
      <c r="E255" s="26" t="s">
        <v>548</v>
      </c>
    </row>
    <row r="256" spans="1:16" ht="45" x14ac:dyDescent="0.25">
      <c r="A256" s="17" t="s">
        <v>48</v>
      </c>
      <c r="E256" s="19" t="s">
        <v>278</v>
      </c>
    </row>
    <row r="257" spans="1:16" x14ac:dyDescent="0.25">
      <c r="A257" s="17" t="s">
        <v>41</v>
      </c>
      <c r="B257" s="17">
        <v>58</v>
      </c>
      <c r="C257" s="18" t="s">
        <v>549</v>
      </c>
      <c r="D257" t="s">
        <v>43</v>
      </c>
      <c r="E257" s="19" t="s">
        <v>550</v>
      </c>
      <c r="F257" s="20" t="s">
        <v>243</v>
      </c>
      <c r="G257" s="21">
        <v>23.36</v>
      </c>
      <c r="H257" s="22">
        <v>0</v>
      </c>
      <c r="I257" s="23">
        <f>ROUND(G257*H257,P4)</f>
        <v>0</v>
      </c>
      <c r="O257" s="24">
        <f>I257*0.21</f>
        <v>0</v>
      </c>
      <c r="P257">
        <v>3</v>
      </c>
    </row>
    <row r="258" spans="1:16" ht="30" x14ac:dyDescent="0.25">
      <c r="A258" s="17" t="s">
        <v>46</v>
      </c>
      <c r="E258" s="19" t="s">
        <v>551</v>
      </c>
    </row>
    <row r="259" spans="1:16" x14ac:dyDescent="0.25">
      <c r="A259" s="17" t="s">
        <v>53</v>
      </c>
      <c r="E259" s="26" t="s">
        <v>552</v>
      </c>
    </row>
    <row r="260" spans="1:16" ht="45" x14ac:dyDescent="0.25">
      <c r="A260" s="17" t="s">
        <v>48</v>
      </c>
      <c r="E260" s="19" t="s">
        <v>278</v>
      </c>
    </row>
    <row r="261" spans="1:16" x14ac:dyDescent="0.25">
      <c r="A261" s="14" t="s">
        <v>38</v>
      </c>
      <c r="B261" s="14"/>
      <c r="C261" s="15" t="s">
        <v>553</v>
      </c>
      <c r="D261" s="14"/>
      <c r="E261" s="14" t="s">
        <v>554</v>
      </c>
      <c r="F261" s="14"/>
      <c r="G261" s="14"/>
      <c r="H261" s="14"/>
      <c r="I261" s="16">
        <f>SUMIFS(I262:I317,A262:A317,"P")</f>
        <v>0</v>
      </c>
    </row>
    <row r="262" spans="1:16" x14ac:dyDescent="0.25">
      <c r="A262" s="17" t="s">
        <v>41</v>
      </c>
      <c r="B262" s="17">
        <v>59</v>
      </c>
      <c r="C262" s="18" t="s">
        <v>555</v>
      </c>
      <c r="D262" t="s">
        <v>43</v>
      </c>
      <c r="E262" s="19" t="s">
        <v>556</v>
      </c>
      <c r="F262" s="20" t="s">
        <v>163</v>
      </c>
      <c r="G262" s="21">
        <v>1.2999999999999999E-2</v>
      </c>
      <c r="H262" s="22">
        <v>0</v>
      </c>
      <c r="I262" s="23">
        <f>ROUND(G262*H262,P4)</f>
        <v>0</v>
      </c>
      <c r="O262" s="24">
        <f>I262*0.21</f>
        <v>0</v>
      </c>
      <c r="P262">
        <v>3</v>
      </c>
    </row>
    <row r="263" spans="1:16" ht="30" x14ac:dyDescent="0.25">
      <c r="A263" s="17" t="s">
        <v>46</v>
      </c>
      <c r="E263" s="19" t="s">
        <v>557</v>
      </c>
    </row>
    <row r="264" spans="1:16" x14ac:dyDescent="0.25">
      <c r="A264" s="17" t="s">
        <v>53</v>
      </c>
      <c r="E264" s="26" t="s">
        <v>558</v>
      </c>
    </row>
    <row r="265" spans="1:16" ht="75" x14ac:dyDescent="0.25">
      <c r="A265" s="17" t="s">
        <v>48</v>
      </c>
      <c r="E265" s="19" t="s">
        <v>559</v>
      </c>
    </row>
    <row r="266" spans="1:16" x14ac:dyDescent="0.25">
      <c r="A266" s="17" t="s">
        <v>41</v>
      </c>
      <c r="B266" s="17">
        <v>60</v>
      </c>
      <c r="C266" s="18" t="s">
        <v>555</v>
      </c>
      <c r="D266" s="17" t="s">
        <v>50</v>
      </c>
      <c r="E266" s="19" t="s">
        <v>556</v>
      </c>
      <c r="F266" s="20" t="s">
        <v>163</v>
      </c>
      <c r="G266" s="21">
        <v>2.3E-2</v>
      </c>
      <c r="H266" s="22">
        <v>0</v>
      </c>
      <c r="I266" s="23">
        <f>ROUND(G266*H266,P4)</f>
        <v>0</v>
      </c>
      <c r="O266" s="24">
        <f>I266*0.21</f>
        <v>0</v>
      </c>
      <c r="P266">
        <v>3</v>
      </c>
    </row>
    <row r="267" spans="1:16" ht="30" x14ac:dyDescent="0.25">
      <c r="A267" s="17" t="s">
        <v>46</v>
      </c>
      <c r="E267" s="19" t="s">
        <v>560</v>
      </c>
    </row>
    <row r="268" spans="1:16" x14ac:dyDescent="0.25">
      <c r="A268" s="17" t="s">
        <v>53</v>
      </c>
      <c r="E268" s="26" t="s">
        <v>561</v>
      </c>
    </row>
    <row r="269" spans="1:16" ht="75" x14ac:dyDescent="0.25">
      <c r="A269" s="17" t="s">
        <v>48</v>
      </c>
      <c r="E269" s="19" t="s">
        <v>559</v>
      </c>
    </row>
    <row r="270" spans="1:16" x14ac:dyDescent="0.25">
      <c r="A270" s="17" t="s">
        <v>41</v>
      </c>
      <c r="B270" s="17">
        <v>61</v>
      </c>
      <c r="C270" s="18" t="s">
        <v>562</v>
      </c>
      <c r="D270" t="s">
        <v>43</v>
      </c>
      <c r="E270" s="19" t="s">
        <v>563</v>
      </c>
      <c r="F270" s="20" t="s">
        <v>243</v>
      </c>
      <c r="G270" s="21">
        <v>17.2</v>
      </c>
      <c r="H270" s="22">
        <v>0</v>
      </c>
      <c r="I270" s="23">
        <f>ROUND(G270*H270,P4)</f>
        <v>0</v>
      </c>
      <c r="O270" s="24">
        <f>I270*0.21</f>
        <v>0</v>
      </c>
      <c r="P270">
        <v>3</v>
      </c>
    </row>
    <row r="271" spans="1:16" ht="30" x14ac:dyDescent="0.25">
      <c r="A271" s="17" t="s">
        <v>46</v>
      </c>
      <c r="E271" s="19" t="s">
        <v>564</v>
      </c>
    </row>
    <row r="272" spans="1:16" x14ac:dyDescent="0.25">
      <c r="A272" s="17" t="s">
        <v>53</v>
      </c>
      <c r="E272" s="26" t="s">
        <v>565</v>
      </c>
    </row>
    <row r="273" spans="1:16" x14ac:dyDescent="0.25">
      <c r="A273" s="17" t="s">
        <v>53</v>
      </c>
      <c r="E273" s="26" t="s">
        <v>566</v>
      </c>
    </row>
    <row r="274" spans="1:16" x14ac:dyDescent="0.25">
      <c r="A274" s="17" t="s">
        <v>53</v>
      </c>
      <c r="E274" s="26" t="s">
        <v>567</v>
      </c>
    </row>
    <row r="275" spans="1:16" ht="75" x14ac:dyDescent="0.25">
      <c r="A275" s="17" t="s">
        <v>48</v>
      </c>
      <c r="E275" s="19" t="s">
        <v>378</v>
      </c>
    </row>
    <row r="276" spans="1:16" x14ac:dyDescent="0.25">
      <c r="A276" s="17" t="s">
        <v>41</v>
      </c>
      <c r="B276" s="17">
        <v>62</v>
      </c>
      <c r="C276" s="18" t="s">
        <v>254</v>
      </c>
      <c r="D276" t="s">
        <v>43</v>
      </c>
      <c r="E276" s="19" t="s">
        <v>255</v>
      </c>
      <c r="F276" s="20" t="s">
        <v>183</v>
      </c>
      <c r="G276" s="21">
        <v>97.2</v>
      </c>
      <c r="H276" s="22">
        <v>0</v>
      </c>
      <c r="I276" s="23">
        <f>ROUND(G276*H276,P4)</f>
        <v>0</v>
      </c>
      <c r="O276" s="24">
        <f>I276*0.21</f>
        <v>0</v>
      </c>
      <c r="P276">
        <v>3</v>
      </c>
    </row>
    <row r="277" spans="1:16" x14ac:dyDescent="0.25">
      <c r="A277" s="17" t="s">
        <v>46</v>
      </c>
      <c r="E277" s="25" t="s">
        <v>43</v>
      </c>
    </row>
    <row r="278" spans="1:16" x14ac:dyDescent="0.25">
      <c r="A278" s="17" t="s">
        <v>53</v>
      </c>
      <c r="E278" s="26" t="s">
        <v>568</v>
      </c>
    </row>
    <row r="279" spans="1:16" ht="60" x14ac:dyDescent="0.25">
      <c r="A279" s="17" t="s">
        <v>48</v>
      </c>
      <c r="E279" s="19" t="s">
        <v>257</v>
      </c>
    </row>
    <row r="280" spans="1:16" x14ac:dyDescent="0.25">
      <c r="A280" s="17" t="s">
        <v>41</v>
      </c>
      <c r="B280" s="17">
        <v>63</v>
      </c>
      <c r="C280" s="18" t="s">
        <v>569</v>
      </c>
      <c r="D280" t="s">
        <v>43</v>
      </c>
      <c r="E280" s="19" t="s">
        <v>570</v>
      </c>
      <c r="F280" s="20" t="s">
        <v>183</v>
      </c>
      <c r="G280" s="21">
        <v>97.2</v>
      </c>
      <c r="H280" s="22">
        <v>0</v>
      </c>
      <c r="I280" s="23">
        <f>ROUND(G280*H280,P4)</f>
        <v>0</v>
      </c>
      <c r="O280" s="24">
        <f>I280*0.21</f>
        <v>0</v>
      </c>
      <c r="P280">
        <v>3</v>
      </c>
    </row>
    <row r="281" spans="1:16" ht="30" x14ac:dyDescent="0.25">
      <c r="A281" s="17" t="s">
        <v>46</v>
      </c>
      <c r="E281" s="19" t="s">
        <v>571</v>
      </c>
    </row>
    <row r="282" spans="1:16" x14ac:dyDescent="0.25">
      <c r="A282" s="17" t="s">
        <v>53</v>
      </c>
      <c r="E282" s="26" t="s">
        <v>568</v>
      </c>
    </row>
    <row r="283" spans="1:16" ht="60" x14ac:dyDescent="0.25">
      <c r="A283" s="17" t="s">
        <v>48</v>
      </c>
      <c r="E283" s="19" t="s">
        <v>257</v>
      </c>
    </row>
    <row r="284" spans="1:16" x14ac:dyDescent="0.25">
      <c r="A284" s="17" t="s">
        <v>41</v>
      </c>
      <c r="B284" s="17">
        <v>64</v>
      </c>
      <c r="C284" s="18" t="s">
        <v>572</v>
      </c>
      <c r="D284" s="17" t="s">
        <v>50</v>
      </c>
      <c r="E284" s="19" t="s">
        <v>573</v>
      </c>
      <c r="F284" s="20" t="s">
        <v>183</v>
      </c>
      <c r="G284" s="21">
        <v>1.62</v>
      </c>
      <c r="H284" s="22">
        <v>0</v>
      </c>
      <c r="I284" s="23">
        <f>ROUND(G284*H284,P4)</f>
        <v>0</v>
      </c>
      <c r="O284" s="24">
        <f>I284*0.21</f>
        <v>0</v>
      </c>
      <c r="P284">
        <v>3</v>
      </c>
    </row>
    <row r="285" spans="1:16" x14ac:dyDescent="0.25">
      <c r="A285" s="17" t="s">
        <v>46</v>
      </c>
      <c r="E285" s="19" t="s">
        <v>574</v>
      </c>
    </row>
    <row r="286" spans="1:16" x14ac:dyDescent="0.25">
      <c r="A286" s="17" t="s">
        <v>53</v>
      </c>
      <c r="E286" s="26" t="s">
        <v>575</v>
      </c>
    </row>
    <row r="287" spans="1:16" ht="60" x14ac:dyDescent="0.25">
      <c r="A287" s="17" t="s">
        <v>48</v>
      </c>
      <c r="E287" s="19" t="s">
        <v>576</v>
      </c>
    </row>
    <row r="288" spans="1:16" x14ac:dyDescent="0.25">
      <c r="A288" s="17" t="s">
        <v>41</v>
      </c>
      <c r="B288" s="17">
        <v>65</v>
      </c>
      <c r="C288" s="18" t="s">
        <v>577</v>
      </c>
      <c r="D288" s="17" t="s">
        <v>50</v>
      </c>
      <c r="E288" s="19" t="s">
        <v>578</v>
      </c>
      <c r="F288" s="20" t="s">
        <v>243</v>
      </c>
      <c r="G288" s="21">
        <v>56</v>
      </c>
      <c r="H288" s="22">
        <v>0</v>
      </c>
      <c r="I288" s="23">
        <f>ROUND(G288*H288,P4)</f>
        <v>0</v>
      </c>
      <c r="O288" s="24">
        <f>I288*0.21</f>
        <v>0</v>
      </c>
      <c r="P288">
        <v>3</v>
      </c>
    </row>
    <row r="289" spans="1:16" x14ac:dyDescent="0.25">
      <c r="A289" s="17" t="s">
        <v>46</v>
      </c>
      <c r="E289" s="25" t="s">
        <v>43</v>
      </c>
    </row>
    <row r="290" spans="1:16" x14ac:dyDescent="0.25">
      <c r="A290" s="17" t="s">
        <v>53</v>
      </c>
      <c r="E290" s="26" t="s">
        <v>579</v>
      </c>
    </row>
    <row r="291" spans="1:16" ht="135" x14ac:dyDescent="0.25">
      <c r="A291" s="17" t="s">
        <v>48</v>
      </c>
      <c r="E291" s="19" t="s">
        <v>580</v>
      </c>
    </row>
    <row r="292" spans="1:16" x14ac:dyDescent="0.25">
      <c r="A292" s="17" t="s">
        <v>41</v>
      </c>
      <c r="B292" s="17">
        <v>66</v>
      </c>
      <c r="C292" s="18" t="s">
        <v>581</v>
      </c>
      <c r="D292" t="s">
        <v>43</v>
      </c>
      <c r="E292" s="19" t="s">
        <v>582</v>
      </c>
      <c r="F292" s="20" t="s">
        <v>243</v>
      </c>
      <c r="G292" s="21">
        <v>5.43</v>
      </c>
      <c r="H292" s="22">
        <v>0</v>
      </c>
      <c r="I292" s="23">
        <f>ROUND(G292*H292,P4)</f>
        <v>0</v>
      </c>
      <c r="O292" s="24">
        <f>I292*0.21</f>
        <v>0</v>
      </c>
      <c r="P292">
        <v>3</v>
      </c>
    </row>
    <row r="293" spans="1:16" x14ac:dyDescent="0.25">
      <c r="A293" s="17" t="s">
        <v>46</v>
      </c>
      <c r="E293" s="25" t="s">
        <v>43</v>
      </c>
    </row>
    <row r="294" spans="1:16" x14ac:dyDescent="0.25">
      <c r="A294" s="17" t="s">
        <v>53</v>
      </c>
      <c r="E294" s="26" t="s">
        <v>583</v>
      </c>
    </row>
    <row r="295" spans="1:16" ht="30" x14ac:dyDescent="0.25">
      <c r="A295" s="17" t="s">
        <v>48</v>
      </c>
      <c r="E295" s="19" t="s">
        <v>584</v>
      </c>
    </row>
    <row r="296" spans="1:16" x14ac:dyDescent="0.25">
      <c r="A296" s="17" t="s">
        <v>41</v>
      </c>
      <c r="B296" s="17">
        <v>67</v>
      </c>
      <c r="C296" s="18" t="s">
        <v>585</v>
      </c>
      <c r="D296" t="s">
        <v>43</v>
      </c>
      <c r="E296" s="19" t="s">
        <v>586</v>
      </c>
      <c r="F296" s="20" t="s">
        <v>163</v>
      </c>
      <c r="G296" s="21">
        <v>2.7E-2</v>
      </c>
      <c r="H296" s="22">
        <v>0</v>
      </c>
      <c r="I296" s="23">
        <f>ROUND(G296*H296,P4)</f>
        <v>0</v>
      </c>
      <c r="O296" s="24">
        <f>I296*0.21</f>
        <v>0</v>
      </c>
      <c r="P296">
        <v>3</v>
      </c>
    </row>
    <row r="297" spans="1:16" ht="45" x14ac:dyDescent="0.25">
      <c r="A297" s="17" t="s">
        <v>46</v>
      </c>
      <c r="E297" s="19" t="s">
        <v>587</v>
      </c>
    </row>
    <row r="298" spans="1:16" x14ac:dyDescent="0.25">
      <c r="A298" s="17" t="s">
        <v>53</v>
      </c>
      <c r="E298" s="26" t="s">
        <v>588</v>
      </c>
    </row>
    <row r="299" spans="1:16" x14ac:dyDescent="0.25">
      <c r="A299" s="17" t="s">
        <v>53</v>
      </c>
      <c r="E299" s="26" t="s">
        <v>589</v>
      </c>
    </row>
    <row r="300" spans="1:16" ht="45" x14ac:dyDescent="0.25">
      <c r="A300" s="17" t="s">
        <v>48</v>
      </c>
      <c r="E300" s="19" t="s">
        <v>278</v>
      </c>
    </row>
    <row r="301" spans="1:16" x14ac:dyDescent="0.25">
      <c r="A301" s="17" t="s">
        <v>41</v>
      </c>
      <c r="B301" s="17">
        <v>68</v>
      </c>
      <c r="C301" s="18" t="s">
        <v>590</v>
      </c>
      <c r="D301" t="s">
        <v>43</v>
      </c>
      <c r="E301" s="19" t="s">
        <v>591</v>
      </c>
      <c r="F301" s="20" t="s">
        <v>592</v>
      </c>
      <c r="G301" s="21">
        <v>2.1360000000000001</v>
      </c>
      <c r="H301" s="22">
        <v>0</v>
      </c>
      <c r="I301" s="23">
        <f>ROUND(G301*H301,P4)</f>
        <v>0</v>
      </c>
      <c r="O301" s="24">
        <f>I301*0.21</f>
        <v>0</v>
      </c>
      <c r="P301">
        <v>3</v>
      </c>
    </row>
    <row r="302" spans="1:16" ht="30" x14ac:dyDescent="0.25">
      <c r="A302" s="17" t="s">
        <v>46</v>
      </c>
      <c r="E302" s="19" t="s">
        <v>593</v>
      </c>
    </row>
    <row r="303" spans="1:16" x14ac:dyDescent="0.25">
      <c r="A303" s="17" t="s">
        <v>53</v>
      </c>
      <c r="E303" s="26" t="s">
        <v>594</v>
      </c>
    </row>
    <row r="304" spans="1:16" ht="409.5" x14ac:dyDescent="0.25">
      <c r="A304" s="17" t="s">
        <v>48</v>
      </c>
      <c r="E304" s="19" t="s">
        <v>595</v>
      </c>
    </row>
    <row r="305" spans="1:16" x14ac:dyDescent="0.25">
      <c r="A305" s="17" t="s">
        <v>41</v>
      </c>
      <c r="B305" s="17">
        <v>69</v>
      </c>
      <c r="C305" s="18" t="s">
        <v>590</v>
      </c>
      <c r="D305" s="17" t="s">
        <v>50</v>
      </c>
      <c r="E305" s="19" t="s">
        <v>591</v>
      </c>
      <c r="F305" s="20" t="s">
        <v>592</v>
      </c>
      <c r="G305" s="21">
        <v>70.400000000000006</v>
      </c>
      <c r="H305" s="22">
        <v>0</v>
      </c>
      <c r="I305" s="23">
        <f>ROUND(G305*H305,P4)</f>
        <v>0</v>
      </c>
      <c r="O305" s="24">
        <f>I305*0.21</f>
        <v>0</v>
      </c>
      <c r="P305">
        <v>3</v>
      </c>
    </row>
    <row r="306" spans="1:16" x14ac:dyDescent="0.25">
      <c r="A306" s="17" t="s">
        <v>46</v>
      </c>
      <c r="E306" s="19" t="s">
        <v>596</v>
      </c>
    </row>
    <row r="307" spans="1:16" x14ac:dyDescent="0.25">
      <c r="A307" s="17" t="s">
        <v>53</v>
      </c>
      <c r="E307" s="26" t="s">
        <v>597</v>
      </c>
    </row>
    <row r="308" spans="1:16" x14ac:dyDescent="0.25">
      <c r="A308" s="17" t="s">
        <v>53</v>
      </c>
      <c r="E308" s="26" t="s">
        <v>598</v>
      </c>
    </row>
    <row r="309" spans="1:16" x14ac:dyDescent="0.25">
      <c r="A309" s="17" t="s">
        <v>53</v>
      </c>
      <c r="E309" s="26" t="s">
        <v>599</v>
      </c>
    </row>
    <row r="310" spans="1:16" ht="409.5" x14ac:dyDescent="0.25">
      <c r="A310" s="17" t="s">
        <v>48</v>
      </c>
      <c r="E310" s="19" t="s">
        <v>595</v>
      </c>
    </row>
    <row r="311" spans="1:16" x14ac:dyDescent="0.25">
      <c r="A311" s="17" t="s">
        <v>41</v>
      </c>
      <c r="B311" s="17">
        <v>70</v>
      </c>
      <c r="C311" s="18" t="s">
        <v>600</v>
      </c>
      <c r="D311" t="s">
        <v>43</v>
      </c>
      <c r="E311" s="19" t="s">
        <v>601</v>
      </c>
      <c r="F311" s="20" t="s">
        <v>107</v>
      </c>
      <c r="G311" s="21">
        <v>1</v>
      </c>
      <c r="H311" s="22">
        <v>0</v>
      </c>
      <c r="I311" s="23">
        <f>ROUND(G311*H311,P4)</f>
        <v>0</v>
      </c>
      <c r="O311" s="24">
        <f>I311*0.21</f>
        <v>0</v>
      </c>
      <c r="P311">
        <v>3</v>
      </c>
    </row>
    <row r="312" spans="1:16" x14ac:dyDescent="0.25">
      <c r="A312" s="17" t="s">
        <v>46</v>
      </c>
      <c r="E312" s="25" t="s">
        <v>43</v>
      </c>
    </row>
    <row r="313" spans="1:16" x14ac:dyDescent="0.25">
      <c r="A313" s="17" t="s">
        <v>48</v>
      </c>
      <c r="E313" s="25" t="s">
        <v>43</v>
      </c>
    </row>
    <row r="314" spans="1:16" x14ac:dyDescent="0.25">
      <c r="A314" s="17" t="s">
        <v>41</v>
      </c>
      <c r="B314" s="17">
        <v>71</v>
      </c>
      <c r="C314" s="18" t="s">
        <v>602</v>
      </c>
      <c r="D314" t="s">
        <v>43</v>
      </c>
      <c r="E314" s="19" t="s">
        <v>603</v>
      </c>
      <c r="F314" s="20" t="s">
        <v>75</v>
      </c>
      <c r="G314" s="21">
        <v>85</v>
      </c>
      <c r="H314" s="22">
        <v>0</v>
      </c>
      <c r="I314" s="23">
        <f>ROUND(G314*H314,P4)</f>
        <v>0</v>
      </c>
      <c r="O314" s="24">
        <f>I314*0.21</f>
        <v>0</v>
      </c>
      <c r="P314">
        <v>3</v>
      </c>
    </row>
    <row r="315" spans="1:16" x14ac:dyDescent="0.25">
      <c r="A315" s="17" t="s">
        <v>46</v>
      </c>
      <c r="E315" s="25" t="s">
        <v>43</v>
      </c>
    </row>
    <row r="316" spans="1:16" x14ac:dyDescent="0.25">
      <c r="A316" s="17" t="s">
        <v>53</v>
      </c>
      <c r="E316" s="26" t="s">
        <v>604</v>
      </c>
    </row>
    <row r="317" spans="1:16" x14ac:dyDescent="0.25">
      <c r="A317" s="17" t="s">
        <v>48</v>
      </c>
      <c r="E317" s="25" t="s">
        <v>43</v>
      </c>
    </row>
    <row r="318" spans="1:16" x14ac:dyDescent="0.25">
      <c r="A318" s="14" t="s">
        <v>38</v>
      </c>
      <c r="B318" s="14"/>
      <c r="C318" s="15" t="s">
        <v>279</v>
      </c>
      <c r="D318" s="14"/>
      <c r="E318" s="14" t="s">
        <v>280</v>
      </c>
      <c r="F318" s="14"/>
      <c r="G318" s="14"/>
      <c r="H318" s="14"/>
      <c r="I318" s="16">
        <f>SUMIFS(I319:I365,A319:A365,"P")</f>
        <v>0</v>
      </c>
    </row>
    <row r="319" spans="1:16" ht="30" x14ac:dyDescent="0.25">
      <c r="A319" s="17" t="s">
        <v>41</v>
      </c>
      <c r="B319" s="17">
        <v>72</v>
      </c>
      <c r="C319" s="18" t="s">
        <v>281</v>
      </c>
      <c r="D319" t="s">
        <v>43</v>
      </c>
      <c r="E319" s="19" t="s">
        <v>282</v>
      </c>
      <c r="F319" s="20" t="s">
        <v>163</v>
      </c>
      <c r="G319" s="21">
        <v>13.038</v>
      </c>
      <c r="H319" s="22">
        <v>0</v>
      </c>
      <c r="I319" s="23">
        <f>ROUND(G319*H319,P4)</f>
        <v>0</v>
      </c>
      <c r="O319" s="24">
        <f>I319*0.21</f>
        <v>0</v>
      </c>
      <c r="P319">
        <v>3</v>
      </c>
    </row>
    <row r="320" spans="1:16" ht="60" x14ac:dyDescent="0.25">
      <c r="A320" s="17" t="s">
        <v>46</v>
      </c>
      <c r="E320" s="19" t="s">
        <v>605</v>
      </c>
    </row>
    <row r="321" spans="1:16" x14ac:dyDescent="0.25">
      <c r="A321" s="17" t="s">
        <v>53</v>
      </c>
      <c r="E321" s="26" t="s">
        <v>606</v>
      </c>
    </row>
    <row r="322" spans="1:16" ht="90" x14ac:dyDescent="0.25">
      <c r="A322" s="17" t="s">
        <v>48</v>
      </c>
      <c r="E322" s="19" t="s">
        <v>285</v>
      </c>
    </row>
    <row r="323" spans="1:16" ht="30" x14ac:dyDescent="0.25">
      <c r="A323" s="17" t="s">
        <v>41</v>
      </c>
      <c r="B323" s="17">
        <v>73</v>
      </c>
      <c r="C323" s="18" t="s">
        <v>286</v>
      </c>
      <c r="D323" t="s">
        <v>43</v>
      </c>
      <c r="E323" s="19" t="s">
        <v>287</v>
      </c>
      <c r="F323" s="20" t="s">
        <v>288</v>
      </c>
      <c r="G323" s="21">
        <v>1760.13</v>
      </c>
      <c r="H323" s="22">
        <v>0</v>
      </c>
      <c r="I323" s="23">
        <f>ROUND(G323*H323,P4)</f>
        <v>0</v>
      </c>
      <c r="O323" s="24">
        <f>I323*0.21</f>
        <v>0</v>
      </c>
      <c r="P323">
        <v>3</v>
      </c>
    </row>
    <row r="324" spans="1:16" x14ac:dyDescent="0.25">
      <c r="A324" s="17" t="s">
        <v>46</v>
      </c>
      <c r="E324" s="25" t="s">
        <v>43</v>
      </c>
    </row>
    <row r="325" spans="1:16" x14ac:dyDescent="0.25">
      <c r="A325" s="17" t="s">
        <v>53</v>
      </c>
      <c r="E325" s="26" t="s">
        <v>607</v>
      </c>
    </row>
    <row r="326" spans="1:16" ht="45" x14ac:dyDescent="0.25">
      <c r="A326" s="17" t="s">
        <v>48</v>
      </c>
      <c r="E326" s="19" t="s">
        <v>290</v>
      </c>
    </row>
    <row r="327" spans="1:16" x14ac:dyDescent="0.25">
      <c r="A327" s="17" t="s">
        <v>41</v>
      </c>
      <c r="B327" s="17">
        <v>74</v>
      </c>
      <c r="C327" s="18" t="s">
        <v>608</v>
      </c>
      <c r="D327" t="s">
        <v>43</v>
      </c>
      <c r="E327" s="19" t="s">
        <v>609</v>
      </c>
      <c r="F327" s="20" t="s">
        <v>163</v>
      </c>
      <c r="G327" s="21">
        <v>3.95</v>
      </c>
      <c r="H327" s="22">
        <v>0</v>
      </c>
      <c r="I327" s="23">
        <f>ROUND(G327*H327,P4)</f>
        <v>0</v>
      </c>
      <c r="O327" s="24">
        <f>I327*0.21</f>
        <v>0</v>
      </c>
      <c r="P327">
        <v>3</v>
      </c>
    </row>
    <row r="328" spans="1:16" ht="45" x14ac:dyDescent="0.25">
      <c r="A328" s="17" t="s">
        <v>46</v>
      </c>
      <c r="E328" s="19" t="s">
        <v>610</v>
      </c>
    </row>
    <row r="329" spans="1:16" x14ac:dyDescent="0.25">
      <c r="A329" s="17" t="s">
        <v>53</v>
      </c>
      <c r="E329" s="26" t="s">
        <v>611</v>
      </c>
    </row>
    <row r="330" spans="1:16" ht="165" x14ac:dyDescent="0.25">
      <c r="A330" s="17" t="s">
        <v>48</v>
      </c>
      <c r="E330" s="19" t="s">
        <v>612</v>
      </c>
    </row>
    <row r="331" spans="1:16" x14ac:dyDescent="0.25">
      <c r="A331" s="17" t="s">
        <v>41</v>
      </c>
      <c r="B331" s="17">
        <v>75</v>
      </c>
      <c r="C331" s="18" t="s">
        <v>613</v>
      </c>
      <c r="D331" t="s">
        <v>43</v>
      </c>
      <c r="E331" s="19" t="s">
        <v>614</v>
      </c>
      <c r="F331" s="20" t="s">
        <v>288</v>
      </c>
      <c r="G331" s="21">
        <v>639.9</v>
      </c>
      <c r="H331" s="22">
        <v>0</v>
      </c>
      <c r="I331" s="23">
        <f>ROUND(G331*H331,P4)</f>
        <v>0</v>
      </c>
      <c r="O331" s="24">
        <f>I331*0.21</f>
        <v>0</v>
      </c>
      <c r="P331">
        <v>3</v>
      </c>
    </row>
    <row r="332" spans="1:16" x14ac:dyDescent="0.25">
      <c r="A332" s="17" t="s">
        <v>46</v>
      </c>
      <c r="E332" s="25" t="s">
        <v>43</v>
      </c>
    </row>
    <row r="333" spans="1:16" x14ac:dyDescent="0.25">
      <c r="A333" s="17" t="s">
        <v>53</v>
      </c>
      <c r="E333" s="26" t="s">
        <v>615</v>
      </c>
    </row>
    <row r="334" spans="1:16" ht="45" x14ac:dyDescent="0.25">
      <c r="A334" s="17" t="s">
        <v>48</v>
      </c>
      <c r="E334" s="19" t="s">
        <v>290</v>
      </c>
    </row>
    <row r="335" spans="1:16" x14ac:dyDescent="0.25">
      <c r="A335" s="17" t="s">
        <v>41</v>
      </c>
      <c r="B335" s="17">
        <v>76</v>
      </c>
      <c r="C335" s="18" t="s">
        <v>616</v>
      </c>
      <c r="D335" t="s">
        <v>43</v>
      </c>
      <c r="E335" s="19" t="s">
        <v>617</v>
      </c>
      <c r="F335" s="20" t="s">
        <v>163</v>
      </c>
      <c r="G335" s="21">
        <v>45.552999999999997</v>
      </c>
      <c r="H335" s="22">
        <v>0</v>
      </c>
      <c r="I335" s="23">
        <f>ROUND(G335*H335,P4)</f>
        <v>0</v>
      </c>
      <c r="O335" s="24">
        <f>I335*0.21</f>
        <v>0</v>
      </c>
      <c r="P335">
        <v>3</v>
      </c>
    </row>
    <row r="336" spans="1:16" ht="60" x14ac:dyDescent="0.25">
      <c r="A336" s="17" t="s">
        <v>46</v>
      </c>
      <c r="E336" s="19" t="s">
        <v>618</v>
      </c>
    </row>
    <row r="337" spans="1:16" x14ac:dyDescent="0.25">
      <c r="A337" s="17" t="s">
        <v>53</v>
      </c>
      <c r="E337" s="26" t="s">
        <v>619</v>
      </c>
    </row>
    <row r="338" spans="1:16" ht="165" x14ac:dyDescent="0.25">
      <c r="A338" s="17" t="s">
        <v>48</v>
      </c>
      <c r="E338" s="19" t="s">
        <v>612</v>
      </c>
    </row>
    <row r="339" spans="1:16" x14ac:dyDescent="0.25">
      <c r="A339" s="17" t="s">
        <v>41</v>
      </c>
      <c r="B339" s="17">
        <v>77</v>
      </c>
      <c r="C339" s="18" t="s">
        <v>620</v>
      </c>
      <c r="D339" t="s">
        <v>43</v>
      </c>
      <c r="E339" s="19" t="s">
        <v>621</v>
      </c>
      <c r="F339" s="20" t="s">
        <v>163</v>
      </c>
      <c r="G339" s="21">
        <v>25.774000000000001</v>
      </c>
      <c r="H339" s="22">
        <v>0</v>
      </c>
      <c r="I339" s="23">
        <f>ROUND(G339*H339,P4)</f>
        <v>0</v>
      </c>
      <c r="O339" s="24">
        <f>I339*0.21</f>
        <v>0</v>
      </c>
      <c r="P339">
        <v>3</v>
      </c>
    </row>
    <row r="340" spans="1:16" x14ac:dyDescent="0.25">
      <c r="A340" s="17" t="s">
        <v>46</v>
      </c>
      <c r="E340" s="25" t="s">
        <v>43</v>
      </c>
    </row>
    <row r="341" spans="1:16" x14ac:dyDescent="0.25">
      <c r="A341" s="17" t="s">
        <v>53</v>
      </c>
      <c r="E341" s="26" t="s">
        <v>622</v>
      </c>
    </row>
    <row r="342" spans="1:16" x14ac:dyDescent="0.25">
      <c r="A342" s="17" t="s">
        <v>53</v>
      </c>
      <c r="E342" s="26" t="s">
        <v>623</v>
      </c>
    </row>
    <row r="343" spans="1:16" x14ac:dyDescent="0.25">
      <c r="A343" s="17" t="s">
        <v>53</v>
      </c>
      <c r="E343" s="26" t="s">
        <v>624</v>
      </c>
    </row>
    <row r="344" spans="1:16" x14ac:dyDescent="0.25">
      <c r="A344" s="17" t="s">
        <v>53</v>
      </c>
      <c r="E344" s="26" t="s">
        <v>625</v>
      </c>
    </row>
    <row r="345" spans="1:16" ht="165" x14ac:dyDescent="0.25">
      <c r="A345" s="17" t="s">
        <v>48</v>
      </c>
      <c r="E345" s="19" t="s">
        <v>612</v>
      </c>
    </row>
    <row r="346" spans="1:16" x14ac:dyDescent="0.25">
      <c r="A346" s="17" t="s">
        <v>41</v>
      </c>
      <c r="B346" s="17">
        <v>78</v>
      </c>
      <c r="C346" s="18" t="s">
        <v>626</v>
      </c>
      <c r="D346" t="s">
        <v>43</v>
      </c>
      <c r="E346" s="19" t="s">
        <v>627</v>
      </c>
      <c r="F346" s="20" t="s">
        <v>288</v>
      </c>
      <c r="G346" s="21">
        <v>4175.3879999999999</v>
      </c>
      <c r="H346" s="22">
        <v>0</v>
      </c>
      <c r="I346" s="23">
        <f>ROUND(G346*H346,P4)</f>
        <v>0</v>
      </c>
      <c r="O346" s="24">
        <f>I346*0.21</f>
        <v>0</v>
      </c>
      <c r="P346">
        <v>3</v>
      </c>
    </row>
    <row r="347" spans="1:16" x14ac:dyDescent="0.25">
      <c r="A347" s="17" t="s">
        <v>46</v>
      </c>
      <c r="E347" s="25" t="s">
        <v>43</v>
      </c>
    </row>
    <row r="348" spans="1:16" x14ac:dyDescent="0.25">
      <c r="A348" s="17" t="s">
        <v>53</v>
      </c>
      <c r="E348" s="26" t="s">
        <v>628</v>
      </c>
    </row>
    <row r="349" spans="1:16" ht="45" x14ac:dyDescent="0.25">
      <c r="A349" s="17" t="s">
        <v>48</v>
      </c>
      <c r="E349" s="19" t="s">
        <v>290</v>
      </c>
    </row>
    <row r="350" spans="1:16" x14ac:dyDescent="0.25">
      <c r="A350" s="17" t="s">
        <v>41</v>
      </c>
      <c r="B350" s="17">
        <v>79</v>
      </c>
      <c r="C350" s="18" t="s">
        <v>295</v>
      </c>
      <c r="D350" t="s">
        <v>43</v>
      </c>
      <c r="E350" s="19" t="s">
        <v>296</v>
      </c>
      <c r="F350" s="20" t="s">
        <v>297</v>
      </c>
      <c r="G350" s="21">
        <v>1.873</v>
      </c>
      <c r="H350" s="22">
        <v>0</v>
      </c>
      <c r="I350" s="23">
        <f>ROUND(G350*H350,P4)</f>
        <v>0</v>
      </c>
      <c r="O350" s="24">
        <f>I350*0.21</f>
        <v>0</v>
      </c>
      <c r="P350">
        <v>3</v>
      </c>
    </row>
    <row r="351" spans="1:16" ht="60" x14ac:dyDescent="0.25">
      <c r="A351" s="17" t="s">
        <v>46</v>
      </c>
      <c r="E351" s="19" t="s">
        <v>629</v>
      </c>
    </row>
    <row r="352" spans="1:16" x14ac:dyDescent="0.25">
      <c r="A352" s="17" t="s">
        <v>53</v>
      </c>
      <c r="E352" s="26" t="s">
        <v>630</v>
      </c>
    </row>
    <row r="353" spans="1:16" ht="165" x14ac:dyDescent="0.25">
      <c r="A353" s="17" t="s">
        <v>48</v>
      </c>
      <c r="E353" s="19" t="s">
        <v>299</v>
      </c>
    </row>
    <row r="354" spans="1:16" x14ac:dyDescent="0.25">
      <c r="A354" s="17" t="s">
        <v>41</v>
      </c>
      <c r="B354" s="17">
        <v>80</v>
      </c>
      <c r="C354" s="18" t="s">
        <v>300</v>
      </c>
      <c r="D354" t="s">
        <v>43</v>
      </c>
      <c r="E354" s="19" t="s">
        <v>301</v>
      </c>
      <c r="F354" s="20" t="s">
        <v>288</v>
      </c>
      <c r="G354" s="21">
        <v>81.36</v>
      </c>
      <c r="H354" s="22">
        <v>0</v>
      </c>
      <c r="I354" s="23">
        <f>ROUND(G354*H354,P4)</f>
        <v>0</v>
      </c>
      <c r="O354" s="24">
        <f>I354*0.21</f>
        <v>0</v>
      </c>
      <c r="P354">
        <v>3</v>
      </c>
    </row>
    <row r="355" spans="1:16" x14ac:dyDescent="0.25">
      <c r="A355" s="17" t="s">
        <v>46</v>
      </c>
      <c r="E355" s="25" t="s">
        <v>43</v>
      </c>
    </row>
    <row r="356" spans="1:16" x14ac:dyDescent="0.25">
      <c r="A356" s="17" t="s">
        <v>53</v>
      </c>
      <c r="E356" s="26" t="s">
        <v>631</v>
      </c>
    </row>
    <row r="357" spans="1:16" ht="45" x14ac:dyDescent="0.25">
      <c r="A357" s="17" t="s">
        <v>48</v>
      </c>
      <c r="E357" s="19" t="s">
        <v>290</v>
      </c>
    </row>
    <row r="358" spans="1:16" x14ac:dyDescent="0.25">
      <c r="A358" s="17" t="s">
        <v>41</v>
      </c>
      <c r="B358" s="17">
        <v>81</v>
      </c>
      <c r="C358" s="18" t="s">
        <v>632</v>
      </c>
      <c r="D358" t="s">
        <v>43</v>
      </c>
      <c r="E358" s="19" t="s">
        <v>633</v>
      </c>
      <c r="F358" s="20" t="s">
        <v>297</v>
      </c>
      <c r="G358" s="21">
        <v>0.94299999999999995</v>
      </c>
      <c r="H358" s="22">
        <v>0</v>
      </c>
      <c r="I358" s="23">
        <f>ROUND(G358*H358,P4)</f>
        <v>0</v>
      </c>
      <c r="O358" s="24">
        <f>I358*0.21</f>
        <v>0</v>
      </c>
      <c r="P358">
        <v>3</v>
      </c>
    </row>
    <row r="359" spans="1:16" ht="45" x14ac:dyDescent="0.25">
      <c r="A359" s="17" t="s">
        <v>46</v>
      </c>
      <c r="E359" s="19" t="s">
        <v>634</v>
      </c>
    </row>
    <row r="360" spans="1:16" x14ac:dyDescent="0.25">
      <c r="A360" s="17" t="s">
        <v>53</v>
      </c>
      <c r="E360" s="26" t="s">
        <v>635</v>
      </c>
    </row>
    <row r="361" spans="1:16" ht="135" x14ac:dyDescent="0.25">
      <c r="A361" s="17" t="s">
        <v>48</v>
      </c>
      <c r="E361" s="19" t="s">
        <v>636</v>
      </c>
    </row>
    <row r="362" spans="1:16" x14ac:dyDescent="0.25">
      <c r="A362" s="17" t="s">
        <v>41</v>
      </c>
      <c r="B362" s="17">
        <v>82</v>
      </c>
      <c r="C362" s="18" t="s">
        <v>637</v>
      </c>
      <c r="D362" t="s">
        <v>43</v>
      </c>
      <c r="E362" s="19" t="s">
        <v>638</v>
      </c>
      <c r="F362" s="20" t="s">
        <v>288</v>
      </c>
      <c r="G362" s="21">
        <v>37.72</v>
      </c>
      <c r="H362" s="22">
        <v>0</v>
      </c>
      <c r="I362" s="23">
        <f>ROUND(G362*H362,P4)</f>
        <v>0</v>
      </c>
      <c r="O362" s="24">
        <f>I362*0.21</f>
        <v>0</v>
      </c>
      <c r="P362">
        <v>3</v>
      </c>
    </row>
    <row r="363" spans="1:16" x14ac:dyDescent="0.25">
      <c r="A363" s="17" t="s">
        <v>46</v>
      </c>
      <c r="E363" s="25" t="s">
        <v>43</v>
      </c>
    </row>
    <row r="364" spans="1:16" x14ac:dyDescent="0.25">
      <c r="A364" s="17" t="s">
        <v>53</v>
      </c>
      <c r="E364" s="26" t="s">
        <v>639</v>
      </c>
    </row>
    <row r="365" spans="1:16" ht="45" x14ac:dyDescent="0.25">
      <c r="A365" s="17" t="s">
        <v>48</v>
      </c>
      <c r="E365" s="19" t="s">
        <v>290</v>
      </c>
    </row>
    <row r="366" spans="1:16" x14ac:dyDescent="0.25">
      <c r="A366" s="14" t="s">
        <v>38</v>
      </c>
      <c r="B366" s="14"/>
      <c r="C366" s="15" t="s">
        <v>303</v>
      </c>
      <c r="D366" s="14"/>
      <c r="E366" s="14" t="s">
        <v>304</v>
      </c>
      <c r="F366" s="14"/>
      <c r="G366" s="14"/>
      <c r="H366" s="14"/>
      <c r="I366" s="16">
        <f>SUMIFS(I367:I379,A367:A379,"P")</f>
        <v>0</v>
      </c>
    </row>
    <row r="367" spans="1:16" x14ac:dyDescent="0.25">
      <c r="A367" s="17" t="s">
        <v>41</v>
      </c>
      <c r="B367" s="17">
        <v>83</v>
      </c>
      <c r="C367" s="18" t="s">
        <v>640</v>
      </c>
      <c r="D367" t="s">
        <v>43</v>
      </c>
      <c r="E367" s="19" t="s">
        <v>641</v>
      </c>
      <c r="F367" s="20" t="s">
        <v>297</v>
      </c>
      <c r="G367" s="21">
        <v>437.37299999999999</v>
      </c>
      <c r="H367" s="22">
        <v>0</v>
      </c>
      <c r="I367" s="23">
        <f>ROUND(G367*H367,P4)</f>
        <v>0</v>
      </c>
      <c r="O367" s="24">
        <f>I367*0.21</f>
        <v>0</v>
      </c>
      <c r="P367">
        <v>3</v>
      </c>
    </row>
    <row r="368" spans="1:16" x14ac:dyDescent="0.25">
      <c r="A368" s="17" t="s">
        <v>46</v>
      </c>
      <c r="E368" s="25" t="s">
        <v>43</v>
      </c>
    </row>
    <row r="369" spans="1:16" x14ac:dyDescent="0.25">
      <c r="A369" s="17" t="s">
        <v>53</v>
      </c>
      <c r="E369" s="26" t="s">
        <v>642</v>
      </c>
    </row>
    <row r="370" spans="1:16" x14ac:dyDescent="0.25">
      <c r="A370" s="17" t="s">
        <v>53</v>
      </c>
      <c r="E370" s="27" t="s">
        <v>643</v>
      </c>
    </row>
    <row r="371" spans="1:16" ht="30" x14ac:dyDescent="0.25">
      <c r="A371" s="17" t="s">
        <v>48</v>
      </c>
      <c r="E371" s="19" t="s">
        <v>644</v>
      </c>
    </row>
    <row r="372" spans="1:16" ht="30" x14ac:dyDescent="0.25">
      <c r="A372" s="17" t="s">
        <v>41</v>
      </c>
      <c r="B372" s="17">
        <v>84</v>
      </c>
      <c r="C372" s="18" t="s">
        <v>645</v>
      </c>
      <c r="D372" t="s">
        <v>43</v>
      </c>
      <c r="E372" s="19" t="s">
        <v>646</v>
      </c>
      <c r="F372" s="20" t="s">
        <v>297</v>
      </c>
      <c r="G372" s="21">
        <v>80.254999999999995</v>
      </c>
      <c r="H372" s="22">
        <v>0</v>
      </c>
      <c r="I372" s="23">
        <f>ROUND(G372*H372,P4)</f>
        <v>0</v>
      </c>
      <c r="O372" s="24">
        <f>I372*0.21</f>
        <v>0</v>
      </c>
      <c r="P372">
        <v>3</v>
      </c>
    </row>
    <row r="373" spans="1:16" x14ac:dyDescent="0.25">
      <c r="A373" s="17" t="s">
        <v>46</v>
      </c>
      <c r="E373" s="25" t="s">
        <v>43</v>
      </c>
    </row>
    <row r="374" spans="1:16" x14ac:dyDescent="0.25">
      <c r="A374" s="17" t="s">
        <v>53</v>
      </c>
      <c r="E374" s="26" t="s">
        <v>647</v>
      </c>
    </row>
    <row r="375" spans="1:16" ht="165" x14ac:dyDescent="0.25">
      <c r="A375" s="17" t="s">
        <v>48</v>
      </c>
      <c r="E375" s="19" t="s">
        <v>648</v>
      </c>
    </row>
    <row r="376" spans="1:16" ht="30" x14ac:dyDescent="0.25">
      <c r="A376" s="17" t="s">
        <v>41</v>
      </c>
      <c r="B376" s="17">
        <v>85</v>
      </c>
      <c r="C376" s="18" t="s">
        <v>649</v>
      </c>
      <c r="D376" t="s">
        <v>43</v>
      </c>
      <c r="E376" s="19" t="s">
        <v>650</v>
      </c>
      <c r="F376" s="20" t="s">
        <v>297</v>
      </c>
      <c r="G376" s="21">
        <v>29.335999999999999</v>
      </c>
      <c r="H376" s="22">
        <v>0</v>
      </c>
      <c r="I376" s="23">
        <f>ROUND(G376*H376,P4)</f>
        <v>0</v>
      </c>
      <c r="O376" s="24">
        <f>I376*0.21</f>
        <v>0</v>
      </c>
      <c r="P376">
        <v>3</v>
      </c>
    </row>
    <row r="377" spans="1:16" x14ac:dyDescent="0.25">
      <c r="A377" s="17" t="s">
        <v>46</v>
      </c>
      <c r="E377" s="25" t="s">
        <v>43</v>
      </c>
    </row>
    <row r="378" spans="1:16" x14ac:dyDescent="0.25">
      <c r="A378" s="17" t="s">
        <v>53</v>
      </c>
      <c r="E378" s="26" t="s">
        <v>651</v>
      </c>
    </row>
    <row r="379" spans="1:16" ht="165" x14ac:dyDescent="0.25">
      <c r="A379" s="17" t="s">
        <v>48</v>
      </c>
      <c r="E379" s="19" t="s">
        <v>648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scale="7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6"/>
  <sheetViews>
    <sheetView topLeftCell="B1" zoomScaleNormal="100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30" t="s">
        <v>24</v>
      </c>
      <c r="D3" s="31"/>
      <c r="E3" s="11" t="s">
        <v>25</v>
      </c>
      <c r="F3" s="3"/>
      <c r="G3" s="3"/>
      <c r="H3" s="12" t="s">
        <v>19</v>
      </c>
      <c r="I3" s="13">
        <f>SUMIFS(I8:I226,A8:A226,"SD")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30" t="s">
        <v>19</v>
      </c>
      <c r="D4" s="31"/>
      <c r="E4" s="11" t="s">
        <v>20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2" t="s">
        <v>28</v>
      </c>
      <c r="B5" s="32" t="s">
        <v>29</v>
      </c>
      <c r="C5" s="32" t="s">
        <v>30</v>
      </c>
      <c r="D5" s="32" t="s">
        <v>31</v>
      </c>
      <c r="E5" s="32" t="s">
        <v>32</v>
      </c>
      <c r="F5" s="32" t="s">
        <v>33</v>
      </c>
      <c r="G5" s="32" t="s">
        <v>34</v>
      </c>
      <c r="H5" s="32" t="s">
        <v>35</v>
      </c>
      <c r="I5" s="32"/>
      <c r="O5">
        <v>0.21</v>
      </c>
    </row>
    <row r="6" spans="1:16" x14ac:dyDescent="0.25">
      <c r="A6" s="32"/>
      <c r="B6" s="32"/>
      <c r="C6" s="32"/>
      <c r="D6" s="32"/>
      <c r="E6" s="32"/>
      <c r="F6" s="32"/>
      <c r="G6" s="32"/>
      <c r="H6" s="7" t="s">
        <v>36</v>
      </c>
      <c r="I6" s="7" t="s">
        <v>37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38</v>
      </c>
      <c r="B8" s="14"/>
      <c r="C8" s="15" t="s">
        <v>50</v>
      </c>
      <c r="D8" s="14"/>
      <c r="E8" s="14" t="s">
        <v>160</v>
      </c>
      <c r="F8" s="14"/>
      <c r="G8" s="14"/>
      <c r="H8" s="14"/>
      <c r="I8" s="16">
        <f>SUMIFS(I9:I40,A9:A40,"P")</f>
        <v>0</v>
      </c>
    </row>
    <row r="9" spans="1:16" x14ac:dyDescent="0.25">
      <c r="A9" s="17" t="s">
        <v>41</v>
      </c>
      <c r="B9" s="17">
        <v>1</v>
      </c>
      <c r="C9" s="18" t="s">
        <v>309</v>
      </c>
      <c r="D9" t="s">
        <v>43</v>
      </c>
      <c r="E9" s="19" t="s">
        <v>310</v>
      </c>
      <c r="F9" s="20" t="s">
        <v>163</v>
      </c>
      <c r="G9" s="21">
        <v>343</v>
      </c>
      <c r="H9" s="22">
        <v>0</v>
      </c>
      <c r="I9" s="23">
        <f>ROUND(G9*H9,P4)</f>
        <v>0</v>
      </c>
      <c r="O9" s="24">
        <f>I9*0.21</f>
        <v>0</v>
      </c>
      <c r="P9">
        <v>3</v>
      </c>
    </row>
    <row r="10" spans="1:16" ht="60" x14ac:dyDescent="0.25">
      <c r="A10" s="17" t="s">
        <v>46</v>
      </c>
      <c r="E10" s="19" t="s">
        <v>652</v>
      </c>
    </row>
    <row r="11" spans="1:16" x14ac:dyDescent="0.25">
      <c r="A11" s="17" t="s">
        <v>53</v>
      </c>
      <c r="E11" s="26" t="s">
        <v>653</v>
      </c>
    </row>
    <row r="12" spans="1:16" ht="409.5" x14ac:dyDescent="0.25">
      <c r="A12" s="17" t="s">
        <v>48</v>
      </c>
      <c r="E12" s="19" t="s">
        <v>175</v>
      </c>
    </row>
    <row r="13" spans="1:16" x14ac:dyDescent="0.25">
      <c r="A13" s="17" t="s">
        <v>41</v>
      </c>
      <c r="B13" s="17">
        <v>2</v>
      </c>
      <c r="C13" s="18" t="s">
        <v>313</v>
      </c>
      <c r="D13" t="s">
        <v>43</v>
      </c>
      <c r="E13" s="19" t="s">
        <v>314</v>
      </c>
      <c r="F13" s="20" t="s">
        <v>168</v>
      </c>
      <c r="G13" s="21">
        <v>1470</v>
      </c>
      <c r="H13" s="22">
        <v>0</v>
      </c>
      <c r="I13" s="23">
        <f>ROUND(G13*H13,P4)</f>
        <v>0</v>
      </c>
      <c r="O13" s="24">
        <f>I13*0.21</f>
        <v>0</v>
      </c>
      <c r="P13">
        <v>3</v>
      </c>
    </row>
    <row r="14" spans="1:16" x14ac:dyDescent="0.25">
      <c r="A14" s="17" t="s">
        <v>46</v>
      </c>
      <c r="E14" s="25" t="s">
        <v>43</v>
      </c>
    </row>
    <row r="15" spans="1:16" x14ac:dyDescent="0.25">
      <c r="A15" s="17" t="s">
        <v>53</v>
      </c>
      <c r="E15" s="26" t="s">
        <v>654</v>
      </c>
    </row>
    <row r="16" spans="1:16" ht="30" x14ac:dyDescent="0.25">
      <c r="A16" s="17" t="s">
        <v>48</v>
      </c>
      <c r="E16" s="19" t="s">
        <v>170</v>
      </c>
    </row>
    <row r="17" spans="1:16" x14ac:dyDescent="0.25">
      <c r="A17" s="17" t="s">
        <v>41</v>
      </c>
      <c r="B17" s="17">
        <v>3</v>
      </c>
      <c r="C17" s="18" t="s">
        <v>316</v>
      </c>
      <c r="D17" t="s">
        <v>43</v>
      </c>
      <c r="E17" s="19" t="s">
        <v>317</v>
      </c>
      <c r="F17" s="20" t="s">
        <v>163</v>
      </c>
      <c r="G17" s="21">
        <v>98</v>
      </c>
      <c r="H17" s="22">
        <v>0</v>
      </c>
      <c r="I17" s="23">
        <f>ROUND(G17*H17,P4)</f>
        <v>0</v>
      </c>
      <c r="O17" s="24">
        <f>I17*0.21</f>
        <v>0</v>
      </c>
      <c r="P17">
        <v>3</v>
      </c>
    </row>
    <row r="18" spans="1:16" ht="60" x14ac:dyDescent="0.25">
      <c r="A18" s="17" t="s">
        <v>46</v>
      </c>
      <c r="E18" s="19" t="s">
        <v>652</v>
      </c>
    </row>
    <row r="19" spans="1:16" x14ac:dyDescent="0.25">
      <c r="A19" s="17" t="s">
        <v>53</v>
      </c>
      <c r="E19" s="26" t="s">
        <v>655</v>
      </c>
    </row>
    <row r="20" spans="1:16" ht="409.5" x14ac:dyDescent="0.25">
      <c r="A20" s="17" t="s">
        <v>48</v>
      </c>
      <c r="E20" s="19" t="s">
        <v>319</v>
      </c>
    </row>
    <row r="21" spans="1:16" x14ac:dyDescent="0.25">
      <c r="A21" s="17" t="s">
        <v>41</v>
      </c>
      <c r="B21" s="17">
        <v>4</v>
      </c>
      <c r="C21" s="18" t="s">
        <v>320</v>
      </c>
      <c r="D21" t="s">
        <v>43</v>
      </c>
      <c r="E21" s="19" t="s">
        <v>321</v>
      </c>
      <c r="F21" s="20" t="s">
        <v>168</v>
      </c>
      <c r="G21" s="21">
        <v>5700</v>
      </c>
      <c r="H21" s="22">
        <v>0</v>
      </c>
      <c r="I21" s="23">
        <f>ROUND(G21*H21,P4)</f>
        <v>0</v>
      </c>
      <c r="O21" s="24">
        <f>I21*0.21</f>
        <v>0</v>
      </c>
      <c r="P21">
        <v>3</v>
      </c>
    </row>
    <row r="22" spans="1:16" x14ac:dyDescent="0.25">
      <c r="A22" s="17" t="s">
        <v>46</v>
      </c>
      <c r="E22" s="25" t="s">
        <v>43</v>
      </c>
    </row>
    <row r="23" spans="1:16" x14ac:dyDescent="0.25">
      <c r="A23" s="17" t="s">
        <v>53</v>
      </c>
      <c r="E23" s="26" t="s">
        <v>656</v>
      </c>
    </row>
    <row r="24" spans="1:16" ht="30" x14ac:dyDescent="0.25">
      <c r="A24" s="17" t="s">
        <v>48</v>
      </c>
      <c r="E24" s="19" t="s">
        <v>170</v>
      </c>
    </row>
    <row r="25" spans="1:16" x14ac:dyDescent="0.25">
      <c r="A25" s="17" t="s">
        <v>41</v>
      </c>
      <c r="B25" s="17">
        <v>5</v>
      </c>
      <c r="C25" s="18" t="s">
        <v>323</v>
      </c>
      <c r="D25" t="s">
        <v>43</v>
      </c>
      <c r="E25" s="19" t="s">
        <v>324</v>
      </c>
      <c r="F25" s="20" t="s">
        <v>163</v>
      </c>
      <c r="G25" s="21">
        <v>49</v>
      </c>
      <c r="H25" s="22">
        <v>0</v>
      </c>
      <c r="I25" s="23">
        <f>ROUND(G25*H25,P4)</f>
        <v>0</v>
      </c>
      <c r="O25" s="24">
        <f>I25*0.21</f>
        <v>0</v>
      </c>
      <c r="P25">
        <v>3</v>
      </c>
    </row>
    <row r="26" spans="1:16" ht="60" x14ac:dyDescent="0.25">
      <c r="A26" s="17" t="s">
        <v>46</v>
      </c>
      <c r="E26" s="19" t="s">
        <v>652</v>
      </c>
    </row>
    <row r="27" spans="1:16" x14ac:dyDescent="0.25">
      <c r="A27" s="17" t="s">
        <v>53</v>
      </c>
      <c r="E27" s="26" t="s">
        <v>657</v>
      </c>
    </row>
    <row r="28" spans="1:16" ht="409.5" x14ac:dyDescent="0.25">
      <c r="A28" s="17" t="s">
        <v>48</v>
      </c>
      <c r="E28" s="19" t="s">
        <v>319</v>
      </c>
    </row>
    <row r="29" spans="1:16" x14ac:dyDescent="0.25">
      <c r="A29" s="17" t="s">
        <v>41</v>
      </c>
      <c r="B29" s="17">
        <v>6</v>
      </c>
      <c r="C29" s="18" t="s">
        <v>326</v>
      </c>
      <c r="D29" t="s">
        <v>43</v>
      </c>
      <c r="E29" s="19" t="s">
        <v>327</v>
      </c>
      <c r="F29" s="20" t="s">
        <v>168</v>
      </c>
      <c r="G29" s="21">
        <v>2940</v>
      </c>
      <c r="H29" s="22">
        <v>0</v>
      </c>
      <c r="I29" s="23">
        <f>ROUND(G29*H29,P4)</f>
        <v>0</v>
      </c>
      <c r="O29" s="24">
        <f>I29*0.21</f>
        <v>0</v>
      </c>
      <c r="P29">
        <v>3</v>
      </c>
    </row>
    <row r="30" spans="1:16" x14ac:dyDescent="0.25">
      <c r="A30" s="17" t="s">
        <v>46</v>
      </c>
      <c r="E30" s="25" t="s">
        <v>43</v>
      </c>
    </row>
    <row r="31" spans="1:16" x14ac:dyDescent="0.25">
      <c r="A31" s="17" t="s">
        <v>53</v>
      </c>
      <c r="E31" s="26" t="s">
        <v>658</v>
      </c>
    </row>
    <row r="32" spans="1:16" ht="30" x14ac:dyDescent="0.25">
      <c r="A32" s="17" t="s">
        <v>48</v>
      </c>
      <c r="E32" s="19" t="s">
        <v>170</v>
      </c>
    </row>
    <row r="33" spans="1:16" x14ac:dyDescent="0.25">
      <c r="A33" s="17" t="s">
        <v>41</v>
      </c>
      <c r="B33" s="17">
        <v>7</v>
      </c>
      <c r="C33" s="18" t="s">
        <v>659</v>
      </c>
      <c r="D33" t="s">
        <v>43</v>
      </c>
      <c r="E33" s="19" t="s">
        <v>660</v>
      </c>
      <c r="F33" s="20" t="s">
        <v>163</v>
      </c>
      <c r="G33" s="21">
        <v>318.5</v>
      </c>
      <c r="H33" s="22">
        <v>0</v>
      </c>
      <c r="I33" s="23">
        <f>ROUND(G33*H33,P4)</f>
        <v>0</v>
      </c>
      <c r="O33" s="24">
        <f>I33*0.21</f>
        <v>0</v>
      </c>
      <c r="P33">
        <v>3</v>
      </c>
    </row>
    <row r="34" spans="1:16" ht="75" x14ac:dyDescent="0.25">
      <c r="A34" s="17" t="s">
        <v>46</v>
      </c>
      <c r="E34" s="19" t="s">
        <v>661</v>
      </c>
    </row>
    <row r="35" spans="1:16" x14ac:dyDescent="0.25">
      <c r="A35" s="17" t="s">
        <v>53</v>
      </c>
      <c r="E35" s="26" t="s">
        <v>662</v>
      </c>
    </row>
    <row r="36" spans="1:16" ht="345" x14ac:dyDescent="0.25">
      <c r="A36" s="17" t="s">
        <v>48</v>
      </c>
      <c r="E36" s="19" t="s">
        <v>338</v>
      </c>
    </row>
    <row r="37" spans="1:16" x14ac:dyDescent="0.25">
      <c r="A37" s="17" t="s">
        <v>41</v>
      </c>
      <c r="B37" s="17">
        <v>8</v>
      </c>
      <c r="C37" s="18" t="s">
        <v>329</v>
      </c>
      <c r="D37" t="s">
        <v>43</v>
      </c>
      <c r="E37" s="19" t="s">
        <v>663</v>
      </c>
      <c r="F37" s="20" t="s">
        <v>163</v>
      </c>
      <c r="G37" s="21">
        <v>176.4</v>
      </c>
      <c r="H37" s="22">
        <v>0</v>
      </c>
      <c r="I37" s="23">
        <f>ROUND(G37*H37,P4)</f>
        <v>0</v>
      </c>
      <c r="O37" s="24">
        <f>I37*0.21</f>
        <v>0</v>
      </c>
      <c r="P37">
        <v>3</v>
      </c>
    </row>
    <row r="38" spans="1:16" ht="75" x14ac:dyDescent="0.25">
      <c r="A38" s="17" t="s">
        <v>46</v>
      </c>
      <c r="E38" s="19" t="s">
        <v>664</v>
      </c>
    </row>
    <row r="39" spans="1:16" x14ac:dyDescent="0.25">
      <c r="A39" s="17" t="s">
        <v>53</v>
      </c>
      <c r="E39" s="26" t="s">
        <v>665</v>
      </c>
    </row>
    <row r="40" spans="1:16" ht="330" x14ac:dyDescent="0.25">
      <c r="A40" s="17" t="s">
        <v>48</v>
      </c>
      <c r="E40" s="19" t="s">
        <v>666</v>
      </c>
    </row>
    <row r="41" spans="1:16" x14ac:dyDescent="0.25">
      <c r="A41" s="14" t="s">
        <v>38</v>
      </c>
      <c r="B41" s="14"/>
      <c r="C41" s="15" t="s">
        <v>339</v>
      </c>
      <c r="D41" s="14"/>
      <c r="E41" s="14" t="s">
        <v>340</v>
      </c>
      <c r="F41" s="14"/>
      <c r="G41" s="14"/>
      <c r="H41" s="14"/>
      <c r="I41" s="16">
        <f>SUMIFS(I42:I57,A42:A57,"P")</f>
        <v>0</v>
      </c>
    </row>
    <row r="42" spans="1:16" x14ac:dyDescent="0.25">
      <c r="A42" s="17" t="s">
        <v>41</v>
      </c>
      <c r="B42" s="17">
        <v>9</v>
      </c>
      <c r="C42" s="18" t="s">
        <v>341</v>
      </c>
      <c r="D42" t="s">
        <v>43</v>
      </c>
      <c r="E42" s="19" t="s">
        <v>342</v>
      </c>
      <c r="F42" s="20" t="s">
        <v>343</v>
      </c>
      <c r="G42" s="21">
        <v>336</v>
      </c>
      <c r="H42" s="22">
        <v>0</v>
      </c>
      <c r="I42" s="23">
        <f>ROUND(G42*H42,P4)</f>
        <v>0</v>
      </c>
      <c r="O42" s="24">
        <f>I42*0.21</f>
        <v>0</v>
      </c>
      <c r="P42">
        <v>3</v>
      </c>
    </row>
    <row r="43" spans="1:16" x14ac:dyDescent="0.25">
      <c r="A43" s="17" t="s">
        <v>46</v>
      </c>
      <c r="E43" s="25" t="s">
        <v>43</v>
      </c>
    </row>
    <row r="44" spans="1:16" x14ac:dyDescent="0.25">
      <c r="A44" s="17" t="s">
        <v>53</v>
      </c>
      <c r="E44" s="26" t="s">
        <v>344</v>
      </c>
    </row>
    <row r="45" spans="1:16" ht="45" x14ac:dyDescent="0.25">
      <c r="A45" s="17" t="s">
        <v>48</v>
      </c>
      <c r="E45" s="19" t="s">
        <v>345</v>
      </c>
    </row>
    <row r="46" spans="1:16" x14ac:dyDescent="0.25">
      <c r="A46" s="17" t="s">
        <v>41</v>
      </c>
      <c r="B46" s="17">
        <v>10</v>
      </c>
      <c r="C46" s="18" t="s">
        <v>353</v>
      </c>
      <c r="D46" t="s">
        <v>43</v>
      </c>
      <c r="E46" s="19" t="s">
        <v>354</v>
      </c>
      <c r="F46" s="20" t="s">
        <v>163</v>
      </c>
      <c r="G46" s="21">
        <v>0.56499999999999995</v>
      </c>
      <c r="H46" s="22">
        <v>0</v>
      </c>
      <c r="I46" s="23">
        <f>ROUND(G46*H46,P4)</f>
        <v>0</v>
      </c>
      <c r="O46" s="24">
        <f>I46*0.21</f>
        <v>0</v>
      </c>
      <c r="P46">
        <v>3</v>
      </c>
    </row>
    <row r="47" spans="1:16" x14ac:dyDescent="0.25">
      <c r="A47" s="17" t="s">
        <v>46</v>
      </c>
      <c r="E47" s="25" t="s">
        <v>43</v>
      </c>
    </row>
    <row r="48" spans="1:16" x14ac:dyDescent="0.25">
      <c r="A48" s="17" t="s">
        <v>53</v>
      </c>
      <c r="E48" s="26" t="s">
        <v>355</v>
      </c>
    </row>
    <row r="49" spans="1:16" ht="30" x14ac:dyDescent="0.25">
      <c r="A49" s="17" t="s">
        <v>48</v>
      </c>
      <c r="E49" s="19" t="s">
        <v>356</v>
      </c>
    </row>
    <row r="50" spans="1:16" x14ac:dyDescent="0.25">
      <c r="A50" s="17" t="s">
        <v>41</v>
      </c>
      <c r="B50" s="17">
        <v>11</v>
      </c>
      <c r="C50" s="18" t="s">
        <v>362</v>
      </c>
      <c r="D50" t="s">
        <v>43</v>
      </c>
      <c r="E50" s="19" t="s">
        <v>363</v>
      </c>
      <c r="F50" s="20" t="s">
        <v>163</v>
      </c>
      <c r="G50" s="21">
        <v>0.50900000000000001</v>
      </c>
      <c r="H50" s="22">
        <v>0</v>
      </c>
      <c r="I50" s="23">
        <f>ROUND(G50*H50,P4)</f>
        <v>0</v>
      </c>
      <c r="O50" s="24">
        <f>I50*0.21</f>
        <v>0</v>
      </c>
      <c r="P50">
        <v>3</v>
      </c>
    </row>
    <row r="51" spans="1:16" x14ac:dyDescent="0.25">
      <c r="A51" s="17" t="s">
        <v>46</v>
      </c>
      <c r="E51" s="25" t="s">
        <v>43</v>
      </c>
    </row>
    <row r="52" spans="1:16" x14ac:dyDescent="0.25">
      <c r="A52" s="17" t="s">
        <v>53</v>
      </c>
      <c r="E52" s="26" t="s">
        <v>364</v>
      </c>
    </row>
    <row r="53" spans="1:16" ht="300" x14ac:dyDescent="0.25">
      <c r="A53" s="17" t="s">
        <v>48</v>
      </c>
      <c r="E53" s="19" t="s">
        <v>365</v>
      </c>
    </row>
    <row r="54" spans="1:16" x14ac:dyDescent="0.25">
      <c r="A54" s="17" t="s">
        <v>41</v>
      </c>
      <c r="B54" s="17">
        <v>12</v>
      </c>
      <c r="C54" s="18" t="s">
        <v>366</v>
      </c>
      <c r="D54" t="s">
        <v>43</v>
      </c>
      <c r="E54" s="19" t="s">
        <v>367</v>
      </c>
      <c r="F54" s="20" t="s">
        <v>163</v>
      </c>
      <c r="G54" s="21">
        <v>0.45200000000000001</v>
      </c>
      <c r="H54" s="22">
        <v>0</v>
      </c>
      <c r="I54" s="23">
        <f>ROUND(G54*H54,P4)</f>
        <v>0</v>
      </c>
      <c r="O54" s="24">
        <f>I54*0.21</f>
        <v>0</v>
      </c>
      <c r="P54">
        <v>3</v>
      </c>
    </row>
    <row r="55" spans="1:16" x14ac:dyDescent="0.25">
      <c r="A55" s="17" t="s">
        <v>46</v>
      </c>
      <c r="E55" s="25" t="s">
        <v>43</v>
      </c>
    </row>
    <row r="56" spans="1:16" x14ac:dyDescent="0.25">
      <c r="A56" s="17" t="s">
        <v>53</v>
      </c>
      <c r="E56" s="26" t="s">
        <v>368</v>
      </c>
    </row>
    <row r="57" spans="1:16" ht="60" x14ac:dyDescent="0.25">
      <c r="A57" s="17" t="s">
        <v>48</v>
      </c>
      <c r="E57" s="19" t="s">
        <v>369</v>
      </c>
    </row>
    <row r="58" spans="1:16" x14ac:dyDescent="0.25">
      <c r="A58" s="14" t="s">
        <v>38</v>
      </c>
      <c r="B58" s="14"/>
      <c r="C58" s="15" t="s">
        <v>370</v>
      </c>
      <c r="D58" s="14"/>
      <c r="E58" s="14" t="s">
        <v>371</v>
      </c>
      <c r="F58" s="14"/>
      <c r="G58" s="14"/>
      <c r="H58" s="14"/>
      <c r="I58" s="16">
        <f>SUMIFS(I59:I66,A59:A66,"P")</f>
        <v>0</v>
      </c>
    </row>
    <row r="59" spans="1:16" x14ac:dyDescent="0.25">
      <c r="A59" s="17" t="s">
        <v>41</v>
      </c>
      <c r="B59" s="17">
        <v>13</v>
      </c>
      <c r="C59" s="18" t="s">
        <v>372</v>
      </c>
      <c r="D59" t="s">
        <v>43</v>
      </c>
      <c r="E59" s="19" t="s">
        <v>373</v>
      </c>
      <c r="F59" s="20" t="s">
        <v>243</v>
      </c>
      <c r="G59" s="21">
        <v>193.2</v>
      </c>
      <c r="H59" s="22">
        <v>0</v>
      </c>
      <c r="I59" s="23">
        <f>ROUND(G59*H59,P4)</f>
        <v>0</v>
      </c>
      <c r="O59" s="24">
        <f>I59*0.21</f>
        <v>0</v>
      </c>
      <c r="P59">
        <v>3</v>
      </c>
    </row>
    <row r="60" spans="1:16" x14ac:dyDescent="0.25">
      <c r="A60" s="17" t="s">
        <v>46</v>
      </c>
      <c r="E60" s="25" t="s">
        <v>43</v>
      </c>
    </row>
    <row r="61" spans="1:16" x14ac:dyDescent="0.25">
      <c r="A61" s="17" t="s">
        <v>53</v>
      </c>
      <c r="E61" s="26" t="s">
        <v>667</v>
      </c>
    </row>
    <row r="62" spans="1:16" ht="75" x14ac:dyDescent="0.25">
      <c r="A62" s="17" t="s">
        <v>48</v>
      </c>
      <c r="E62" s="19" t="s">
        <v>375</v>
      </c>
    </row>
    <row r="63" spans="1:16" ht="30" x14ac:dyDescent="0.25">
      <c r="A63" s="17" t="s">
        <v>41</v>
      </c>
      <c r="B63" s="17">
        <v>14</v>
      </c>
      <c r="C63" s="18" t="s">
        <v>376</v>
      </c>
      <c r="D63" t="s">
        <v>43</v>
      </c>
      <c r="E63" s="19" t="s">
        <v>377</v>
      </c>
      <c r="F63" s="20" t="s">
        <v>243</v>
      </c>
      <c r="G63" s="21">
        <v>193.2</v>
      </c>
      <c r="H63" s="22">
        <v>0</v>
      </c>
      <c r="I63" s="23">
        <f>ROUND(G63*H63,P4)</f>
        <v>0</v>
      </c>
      <c r="O63" s="24">
        <f>I63*0.21</f>
        <v>0</v>
      </c>
      <c r="P63">
        <v>3</v>
      </c>
    </row>
    <row r="64" spans="1:16" x14ac:dyDescent="0.25">
      <c r="A64" s="17" t="s">
        <v>46</v>
      </c>
      <c r="E64" s="25" t="s">
        <v>43</v>
      </c>
    </row>
    <row r="65" spans="1:16" x14ac:dyDescent="0.25">
      <c r="A65" s="17" t="s">
        <v>53</v>
      </c>
      <c r="E65" s="26" t="s">
        <v>667</v>
      </c>
    </row>
    <row r="66" spans="1:16" ht="75" x14ac:dyDescent="0.25">
      <c r="A66" s="17" t="s">
        <v>48</v>
      </c>
      <c r="E66" s="19" t="s">
        <v>378</v>
      </c>
    </row>
    <row r="67" spans="1:16" x14ac:dyDescent="0.25">
      <c r="A67" s="14" t="s">
        <v>38</v>
      </c>
      <c r="B67" s="14"/>
      <c r="C67" s="15" t="s">
        <v>668</v>
      </c>
      <c r="D67" s="14"/>
      <c r="E67" s="14" t="s">
        <v>669</v>
      </c>
      <c r="F67" s="14"/>
      <c r="G67" s="14"/>
      <c r="H67" s="14"/>
      <c r="I67" s="16">
        <f>SUMIFS(I68:I75,A68:A75,"P")</f>
        <v>0</v>
      </c>
    </row>
    <row r="68" spans="1:16" x14ac:dyDescent="0.25">
      <c r="A68" s="17" t="s">
        <v>41</v>
      </c>
      <c r="B68" s="17">
        <v>15</v>
      </c>
      <c r="C68" s="18" t="s">
        <v>670</v>
      </c>
      <c r="D68" t="s">
        <v>43</v>
      </c>
      <c r="E68" s="19" t="s">
        <v>671</v>
      </c>
      <c r="F68" s="20" t="s">
        <v>183</v>
      </c>
      <c r="G68" s="21">
        <v>315</v>
      </c>
      <c r="H68" s="22">
        <v>0</v>
      </c>
      <c r="I68" s="23">
        <f>ROUND(G68*H68,P4)</f>
        <v>0</v>
      </c>
      <c r="O68" s="24">
        <f>I68*0.21</f>
        <v>0</v>
      </c>
      <c r="P68">
        <v>3</v>
      </c>
    </row>
    <row r="69" spans="1:16" x14ac:dyDescent="0.25">
      <c r="A69" s="17" t="s">
        <v>46</v>
      </c>
      <c r="E69" s="25" t="s">
        <v>43</v>
      </c>
    </row>
    <row r="70" spans="1:16" x14ac:dyDescent="0.25">
      <c r="A70" s="17" t="s">
        <v>53</v>
      </c>
      <c r="E70" s="26" t="s">
        <v>672</v>
      </c>
    </row>
    <row r="71" spans="1:16" ht="409.5" x14ac:dyDescent="0.25">
      <c r="A71" s="17" t="s">
        <v>48</v>
      </c>
      <c r="E71" s="19" t="s">
        <v>673</v>
      </c>
    </row>
    <row r="72" spans="1:16" x14ac:dyDescent="0.25">
      <c r="A72" s="17" t="s">
        <v>41</v>
      </c>
      <c r="B72" s="17">
        <v>16</v>
      </c>
      <c r="C72" s="18" t="s">
        <v>674</v>
      </c>
      <c r="D72" t="s">
        <v>43</v>
      </c>
      <c r="E72" s="19" t="s">
        <v>675</v>
      </c>
      <c r="F72" s="20" t="s">
        <v>183</v>
      </c>
      <c r="G72" s="21">
        <v>315</v>
      </c>
      <c r="H72" s="22">
        <v>0</v>
      </c>
      <c r="I72" s="23">
        <f>ROUND(G72*H72,P4)</f>
        <v>0</v>
      </c>
      <c r="O72" s="24">
        <f>I72*0.21</f>
        <v>0</v>
      </c>
      <c r="P72">
        <v>3</v>
      </c>
    </row>
    <row r="73" spans="1:16" x14ac:dyDescent="0.25">
      <c r="A73" s="17" t="s">
        <v>46</v>
      </c>
      <c r="E73" s="25" t="s">
        <v>43</v>
      </c>
    </row>
    <row r="74" spans="1:16" x14ac:dyDescent="0.25">
      <c r="A74" s="17" t="s">
        <v>53</v>
      </c>
      <c r="E74" s="26" t="s">
        <v>672</v>
      </c>
    </row>
    <row r="75" spans="1:16" x14ac:dyDescent="0.25">
      <c r="A75" s="17" t="s">
        <v>48</v>
      </c>
      <c r="E75" s="19" t="s">
        <v>676</v>
      </c>
    </row>
    <row r="76" spans="1:16" x14ac:dyDescent="0.25">
      <c r="A76" s="14" t="s">
        <v>38</v>
      </c>
      <c r="B76" s="14"/>
      <c r="C76" s="15" t="s">
        <v>379</v>
      </c>
      <c r="D76" s="14"/>
      <c r="E76" s="14" t="s">
        <v>189</v>
      </c>
      <c r="F76" s="14"/>
      <c r="G76" s="14"/>
      <c r="H76" s="14"/>
      <c r="I76" s="16">
        <f>SUMIFS(I77:I88,A77:A88,"P")</f>
        <v>0</v>
      </c>
    </row>
    <row r="77" spans="1:16" x14ac:dyDescent="0.25">
      <c r="A77" s="17" t="s">
        <v>41</v>
      </c>
      <c r="B77" s="17">
        <v>17</v>
      </c>
      <c r="C77" s="18" t="s">
        <v>677</v>
      </c>
      <c r="D77" t="s">
        <v>43</v>
      </c>
      <c r="E77" s="19" t="s">
        <v>678</v>
      </c>
      <c r="F77" s="20" t="s">
        <v>163</v>
      </c>
      <c r="G77" s="21">
        <v>25.207999999999998</v>
      </c>
      <c r="H77" s="22">
        <v>0</v>
      </c>
      <c r="I77" s="23">
        <f>ROUND(G77*H77,P4)</f>
        <v>0</v>
      </c>
      <c r="O77" s="24">
        <f>I77*0.21</f>
        <v>0</v>
      </c>
      <c r="P77">
        <v>3</v>
      </c>
    </row>
    <row r="78" spans="1:16" ht="45" x14ac:dyDescent="0.25">
      <c r="A78" s="17" t="s">
        <v>46</v>
      </c>
      <c r="E78" s="19" t="s">
        <v>679</v>
      </c>
    </row>
    <row r="79" spans="1:16" x14ac:dyDescent="0.25">
      <c r="A79" s="17" t="s">
        <v>53</v>
      </c>
      <c r="E79" s="26" t="s">
        <v>680</v>
      </c>
    </row>
    <row r="80" spans="1:16" ht="409.5" x14ac:dyDescent="0.25">
      <c r="A80" s="17" t="s">
        <v>48</v>
      </c>
      <c r="E80" s="19" t="s">
        <v>681</v>
      </c>
    </row>
    <row r="81" spans="1:16" x14ac:dyDescent="0.25">
      <c r="A81" s="17" t="s">
        <v>41</v>
      </c>
      <c r="B81" s="17">
        <v>18</v>
      </c>
      <c r="C81" s="18" t="s">
        <v>385</v>
      </c>
      <c r="D81" t="s">
        <v>43</v>
      </c>
      <c r="E81" s="19" t="s">
        <v>386</v>
      </c>
      <c r="F81" s="20" t="s">
        <v>163</v>
      </c>
      <c r="G81" s="21">
        <v>71.040000000000006</v>
      </c>
      <c r="H81" s="22">
        <v>0</v>
      </c>
      <c r="I81" s="23">
        <f>ROUND(G81*H81,P4)</f>
        <v>0</v>
      </c>
      <c r="O81" s="24">
        <f>I81*0.21</f>
        <v>0</v>
      </c>
      <c r="P81">
        <v>3</v>
      </c>
    </row>
    <row r="82" spans="1:16" ht="30" x14ac:dyDescent="0.25">
      <c r="A82" s="17" t="s">
        <v>46</v>
      </c>
      <c r="E82" s="19" t="s">
        <v>682</v>
      </c>
    </row>
    <row r="83" spans="1:16" x14ac:dyDescent="0.25">
      <c r="A83" s="17" t="s">
        <v>53</v>
      </c>
      <c r="E83" s="26" t="s">
        <v>683</v>
      </c>
    </row>
    <row r="84" spans="1:16" ht="409.5" x14ac:dyDescent="0.25">
      <c r="A84" s="17" t="s">
        <v>48</v>
      </c>
      <c r="E84" s="19" t="s">
        <v>681</v>
      </c>
    </row>
    <row r="85" spans="1:16" x14ac:dyDescent="0.25">
      <c r="A85" s="17" t="s">
        <v>41</v>
      </c>
      <c r="B85" s="17">
        <v>19</v>
      </c>
      <c r="C85" s="18" t="s">
        <v>389</v>
      </c>
      <c r="D85" t="s">
        <v>43</v>
      </c>
      <c r="E85" s="19" t="s">
        <v>684</v>
      </c>
      <c r="F85" s="20" t="s">
        <v>297</v>
      </c>
      <c r="G85" s="21">
        <v>10.656000000000001</v>
      </c>
      <c r="H85" s="22">
        <v>0</v>
      </c>
      <c r="I85" s="23">
        <f>ROUND(G85*H85,P4)</f>
        <v>0</v>
      </c>
      <c r="O85" s="24">
        <f>I85*0.21</f>
        <v>0</v>
      </c>
      <c r="P85">
        <v>3</v>
      </c>
    </row>
    <row r="86" spans="1:16" x14ac:dyDescent="0.25">
      <c r="A86" s="17" t="s">
        <v>46</v>
      </c>
      <c r="E86" s="19" t="s">
        <v>685</v>
      </c>
    </row>
    <row r="87" spans="1:16" x14ac:dyDescent="0.25">
      <c r="A87" s="17" t="s">
        <v>53</v>
      </c>
      <c r="E87" s="26" t="s">
        <v>686</v>
      </c>
    </row>
    <row r="88" spans="1:16" ht="330" x14ac:dyDescent="0.25">
      <c r="A88" s="17" t="s">
        <v>48</v>
      </c>
      <c r="E88" s="19" t="s">
        <v>687</v>
      </c>
    </row>
    <row r="89" spans="1:16" x14ac:dyDescent="0.25">
      <c r="A89" s="14" t="s">
        <v>38</v>
      </c>
      <c r="B89" s="14"/>
      <c r="C89" s="15" t="s">
        <v>63</v>
      </c>
      <c r="D89" s="14"/>
      <c r="E89" s="14" t="s">
        <v>393</v>
      </c>
      <c r="F89" s="14"/>
      <c r="G89" s="14"/>
      <c r="H89" s="14"/>
      <c r="I89" s="16">
        <f>SUMIFS(I90:I97,A90:A97,"P")</f>
        <v>0</v>
      </c>
    </row>
    <row r="90" spans="1:16" x14ac:dyDescent="0.25">
      <c r="A90" s="17" t="s">
        <v>41</v>
      </c>
      <c r="B90" s="17">
        <v>20</v>
      </c>
      <c r="C90" s="18" t="s">
        <v>688</v>
      </c>
      <c r="D90" t="s">
        <v>43</v>
      </c>
      <c r="E90" s="19" t="s">
        <v>689</v>
      </c>
      <c r="F90" s="20" t="s">
        <v>163</v>
      </c>
      <c r="G90" s="21">
        <v>72.363</v>
      </c>
      <c r="H90" s="22">
        <v>0</v>
      </c>
      <c r="I90" s="23">
        <f>ROUND(G90*H90,P4)</f>
        <v>0</v>
      </c>
      <c r="O90" s="24">
        <f>I90*0.21</f>
        <v>0</v>
      </c>
      <c r="P90">
        <v>3</v>
      </c>
    </row>
    <row r="91" spans="1:16" ht="45" x14ac:dyDescent="0.25">
      <c r="A91" s="17" t="s">
        <v>46</v>
      </c>
      <c r="E91" s="19" t="s">
        <v>690</v>
      </c>
    </row>
    <row r="92" spans="1:16" ht="30" x14ac:dyDescent="0.25">
      <c r="A92" s="17" t="s">
        <v>53</v>
      </c>
      <c r="E92" s="26" t="s">
        <v>691</v>
      </c>
    </row>
    <row r="93" spans="1:16" ht="409.5" x14ac:dyDescent="0.25">
      <c r="A93" s="17" t="s">
        <v>48</v>
      </c>
      <c r="E93" s="19" t="s">
        <v>240</v>
      </c>
    </row>
    <row r="94" spans="1:16" ht="30" x14ac:dyDescent="0.25">
      <c r="A94" s="17" t="s">
        <v>41</v>
      </c>
      <c r="B94" s="17">
        <v>21</v>
      </c>
      <c r="C94" s="18" t="s">
        <v>692</v>
      </c>
      <c r="D94" t="s">
        <v>43</v>
      </c>
      <c r="E94" s="19" t="s">
        <v>693</v>
      </c>
      <c r="F94" s="20" t="s">
        <v>297</v>
      </c>
      <c r="G94" s="21">
        <v>13.025</v>
      </c>
      <c r="H94" s="22">
        <v>0</v>
      </c>
      <c r="I94" s="23">
        <f>ROUND(G94*H94,P4)</f>
        <v>0</v>
      </c>
      <c r="O94" s="24">
        <f>I94*0.21</f>
        <v>0</v>
      </c>
      <c r="P94">
        <v>3</v>
      </c>
    </row>
    <row r="95" spans="1:16" x14ac:dyDescent="0.25">
      <c r="A95" s="17" t="s">
        <v>46</v>
      </c>
      <c r="E95" s="19" t="s">
        <v>694</v>
      </c>
    </row>
    <row r="96" spans="1:16" ht="45" x14ac:dyDescent="0.25">
      <c r="A96" s="17" t="s">
        <v>53</v>
      </c>
      <c r="E96" s="26" t="s">
        <v>695</v>
      </c>
    </row>
    <row r="97" spans="1:16" ht="330" x14ac:dyDescent="0.25">
      <c r="A97" s="17" t="s">
        <v>48</v>
      </c>
      <c r="E97" s="19" t="s">
        <v>687</v>
      </c>
    </row>
    <row r="98" spans="1:16" x14ac:dyDescent="0.25">
      <c r="A98" s="14" t="s">
        <v>38</v>
      </c>
      <c r="B98" s="14"/>
      <c r="C98" s="15" t="s">
        <v>406</v>
      </c>
      <c r="D98" s="14"/>
      <c r="E98" s="14" t="s">
        <v>407</v>
      </c>
      <c r="F98" s="14"/>
      <c r="G98" s="14"/>
      <c r="H98" s="14"/>
      <c r="I98" s="16">
        <f>SUMIFS(I99:I106,A99:A106,"P")</f>
        <v>0</v>
      </c>
    </row>
    <row r="99" spans="1:16" x14ac:dyDescent="0.25">
      <c r="A99" s="17" t="s">
        <v>41</v>
      </c>
      <c r="B99" s="17">
        <v>22</v>
      </c>
      <c r="C99" s="18" t="s">
        <v>408</v>
      </c>
      <c r="D99" t="s">
        <v>43</v>
      </c>
      <c r="E99" s="19" t="s">
        <v>409</v>
      </c>
      <c r="F99" s="20" t="s">
        <v>163</v>
      </c>
      <c r="G99" s="21">
        <v>9.2629999999999999</v>
      </c>
      <c r="H99" s="22">
        <v>0</v>
      </c>
      <c r="I99" s="23">
        <f>ROUND(G99*H99,P4)</f>
        <v>0</v>
      </c>
      <c r="O99" s="24">
        <f>I99*0.21</f>
        <v>0</v>
      </c>
      <c r="P99">
        <v>3</v>
      </c>
    </row>
    <row r="100" spans="1:16" ht="30" x14ac:dyDescent="0.25">
      <c r="A100" s="17" t="s">
        <v>46</v>
      </c>
      <c r="E100" s="19" t="s">
        <v>696</v>
      </c>
    </row>
    <row r="101" spans="1:16" x14ac:dyDescent="0.25">
      <c r="A101" s="17" t="s">
        <v>53</v>
      </c>
      <c r="E101" s="26" t="s">
        <v>697</v>
      </c>
    </row>
    <row r="102" spans="1:16" ht="409.5" x14ac:dyDescent="0.25">
      <c r="A102" s="17" t="s">
        <v>48</v>
      </c>
      <c r="E102" s="19" t="s">
        <v>412</v>
      </c>
    </row>
    <row r="103" spans="1:16" x14ac:dyDescent="0.25">
      <c r="A103" s="17" t="s">
        <v>41</v>
      </c>
      <c r="B103" s="17">
        <v>23</v>
      </c>
      <c r="C103" s="18" t="s">
        <v>413</v>
      </c>
      <c r="D103" t="s">
        <v>43</v>
      </c>
      <c r="E103" s="19" t="s">
        <v>414</v>
      </c>
      <c r="F103" s="20" t="s">
        <v>297</v>
      </c>
      <c r="G103" s="21">
        <v>1.667</v>
      </c>
      <c r="H103" s="22">
        <v>0</v>
      </c>
      <c r="I103" s="23">
        <f>ROUND(G103*H103,P4)</f>
        <v>0</v>
      </c>
      <c r="O103" s="24">
        <f>I103*0.21</f>
        <v>0</v>
      </c>
      <c r="P103">
        <v>3</v>
      </c>
    </row>
    <row r="104" spans="1:16" x14ac:dyDescent="0.25">
      <c r="A104" s="17" t="s">
        <v>46</v>
      </c>
      <c r="E104" s="19" t="s">
        <v>698</v>
      </c>
    </row>
    <row r="105" spans="1:16" x14ac:dyDescent="0.25">
      <c r="A105" s="17" t="s">
        <v>53</v>
      </c>
      <c r="E105" s="26" t="s">
        <v>699</v>
      </c>
    </row>
    <row r="106" spans="1:16" ht="300" x14ac:dyDescent="0.25">
      <c r="A106" s="17" t="s">
        <v>48</v>
      </c>
      <c r="E106" s="19" t="s">
        <v>417</v>
      </c>
    </row>
    <row r="107" spans="1:16" x14ac:dyDescent="0.25">
      <c r="A107" s="14" t="s">
        <v>38</v>
      </c>
      <c r="B107" s="14"/>
      <c r="C107" s="15" t="s">
        <v>210</v>
      </c>
      <c r="D107" s="14"/>
      <c r="E107" s="14" t="s">
        <v>418</v>
      </c>
      <c r="F107" s="14"/>
      <c r="G107" s="14"/>
      <c r="H107" s="14"/>
      <c r="I107" s="16">
        <f>SUMIFS(I108:I115,A108:A115,"P")</f>
        <v>0</v>
      </c>
    </row>
    <row r="108" spans="1:16" x14ac:dyDescent="0.25">
      <c r="A108" s="17" t="s">
        <v>41</v>
      </c>
      <c r="B108" s="17">
        <v>24</v>
      </c>
      <c r="C108" s="18" t="s">
        <v>700</v>
      </c>
      <c r="D108" t="s">
        <v>43</v>
      </c>
      <c r="E108" s="19" t="s">
        <v>701</v>
      </c>
      <c r="F108" s="20" t="s">
        <v>163</v>
      </c>
      <c r="G108" s="21">
        <v>43.05</v>
      </c>
      <c r="H108" s="22">
        <v>0</v>
      </c>
      <c r="I108" s="23">
        <f>ROUND(G108*H108,P4)</f>
        <v>0</v>
      </c>
      <c r="O108" s="24">
        <f>I108*0.21</f>
        <v>0</v>
      </c>
      <c r="P108">
        <v>3</v>
      </c>
    </row>
    <row r="109" spans="1:16" ht="30" x14ac:dyDescent="0.25">
      <c r="A109" s="17" t="s">
        <v>46</v>
      </c>
      <c r="E109" s="19" t="s">
        <v>702</v>
      </c>
    </row>
    <row r="110" spans="1:16" x14ac:dyDescent="0.25">
      <c r="A110" s="17" t="s">
        <v>53</v>
      </c>
      <c r="E110" s="26" t="s">
        <v>703</v>
      </c>
    </row>
    <row r="111" spans="1:16" ht="60" x14ac:dyDescent="0.25">
      <c r="A111" s="17" t="s">
        <v>48</v>
      </c>
      <c r="E111" s="19" t="s">
        <v>369</v>
      </c>
    </row>
    <row r="112" spans="1:16" x14ac:dyDescent="0.25">
      <c r="A112" s="17" t="s">
        <v>41</v>
      </c>
      <c r="B112" s="17">
        <v>25</v>
      </c>
      <c r="C112" s="18" t="s">
        <v>439</v>
      </c>
      <c r="D112" t="s">
        <v>43</v>
      </c>
      <c r="E112" s="19" t="s">
        <v>704</v>
      </c>
      <c r="F112" s="20" t="s">
        <v>183</v>
      </c>
      <c r="G112" s="21">
        <v>172.2</v>
      </c>
      <c r="H112" s="22">
        <v>0</v>
      </c>
      <c r="I112" s="23">
        <f>ROUND(G112*H112,P4)</f>
        <v>0</v>
      </c>
      <c r="O112" s="24">
        <f>I112*0.21</f>
        <v>0</v>
      </c>
      <c r="P112">
        <v>3</v>
      </c>
    </row>
    <row r="113" spans="1:16" ht="30" x14ac:dyDescent="0.25">
      <c r="A113" s="17" t="s">
        <v>46</v>
      </c>
      <c r="E113" s="19" t="s">
        <v>705</v>
      </c>
    </row>
    <row r="114" spans="1:16" x14ac:dyDescent="0.25">
      <c r="A114" s="17" t="s">
        <v>53</v>
      </c>
      <c r="E114" s="26" t="s">
        <v>706</v>
      </c>
    </row>
    <row r="115" spans="1:16" ht="225" x14ac:dyDescent="0.25">
      <c r="A115" s="17" t="s">
        <v>48</v>
      </c>
      <c r="E115" s="19" t="s">
        <v>442</v>
      </c>
    </row>
    <row r="116" spans="1:16" x14ac:dyDescent="0.25">
      <c r="A116" s="14" t="s">
        <v>38</v>
      </c>
      <c r="B116" s="14"/>
      <c r="C116" s="15" t="s">
        <v>485</v>
      </c>
      <c r="D116" s="14"/>
      <c r="E116" s="14" t="s">
        <v>707</v>
      </c>
      <c r="F116" s="14"/>
      <c r="G116" s="14"/>
      <c r="H116" s="14"/>
      <c r="I116" s="16">
        <f>SUMIFS(I117:I120,A117:A120,"P")</f>
        <v>0</v>
      </c>
    </row>
    <row r="117" spans="1:16" x14ac:dyDescent="0.25">
      <c r="A117" s="17" t="s">
        <v>41</v>
      </c>
      <c r="B117" s="17">
        <v>26</v>
      </c>
      <c r="C117" s="18" t="s">
        <v>487</v>
      </c>
      <c r="D117" t="s">
        <v>43</v>
      </c>
      <c r="E117" s="19" t="s">
        <v>488</v>
      </c>
      <c r="F117" s="20" t="s">
        <v>183</v>
      </c>
      <c r="G117" s="21">
        <v>14.135999999999999</v>
      </c>
      <c r="H117" s="22">
        <v>0</v>
      </c>
      <c r="I117" s="23">
        <f>ROUND(G117*H117,P4)</f>
        <v>0</v>
      </c>
      <c r="O117" s="24">
        <f>I117*0.21</f>
        <v>0</v>
      </c>
      <c r="P117">
        <v>3</v>
      </c>
    </row>
    <row r="118" spans="1:16" x14ac:dyDescent="0.25">
      <c r="A118" s="17" t="s">
        <v>46</v>
      </c>
      <c r="E118" s="25" t="s">
        <v>43</v>
      </c>
    </row>
    <row r="119" spans="1:16" x14ac:dyDescent="0.25">
      <c r="A119" s="17" t="s">
        <v>53</v>
      </c>
      <c r="E119" s="26" t="s">
        <v>708</v>
      </c>
    </row>
    <row r="120" spans="1:16" ht="30" x14ac:dyDescent="0.25">
      <c r="A120" s="17" t="s">
        <v>48</v>
      </c>
      <c r="E120" s="19" t="s">
        <v>490</v>
      </c>
    </row>
    <row r="121" spans="1:16" x14ac:dyDescent="0.25">
      <c r="A121" s="14" t="s">
        <v>38</v>
      </c>
      <c r="B121" s="14"/>
      <c r="C121" s="15" t="s">
        <v>496</v>
      </c>
      <c r="D121" s="14"/>
      <c r="E121" s="14" t="s">
        <v>497</v>
      </c>
      <c r="F121" s="14"/>
      <c r="G121" s="14"/>
      <c r="H121" s="14"/>
      <c r="I121" s="16">
        <f>SUMIFS(I122:I138,A122:A138,"P")</f>
        <v>0</v>
      </c>
    </row>
    <row r="122" spans="1:16" ht="30" x14ac:dyDescent="0.25">
      <c r="A122" s="17" t="s">
        <v>41</v>
      </c>
      <c r="B122" s="17">
        <v>27</v>
      </c>
      <c r="C122" s="18" t="s">
        <v>498</v>
      </c>
      <c r="D122" s="17" t="s">
        <v>50</v>
      </c>
      <c r="E122" s="19" t="s">
        <v>499</v>
      </c>
      <c r="F122" s="20" t="s">
        <v>183</v>
      </c>
      <c r="G122" s="21">
        <v>311.54399999999998</v>
      </c>
      <c r="H122" s="22">
        <v>0</v>
      </c>
      <c r="I122" s="23">
        <f>ROUND(G122*H122,P4)</f>
        <v>0</v>
      </c>
      <c r="O122" s="24">
        <f>I122*0.21</f>
        <v>0</v>
      </c>
      <c r="P122">
        <v>3</v>
      </c>
    </row>
    <row r="123" spans="1:16" x14ac:dyDescent="0.25">
      <c r="A123" s="17" t="s">
        <v>46</v>
      </c>
      <c r="E123" s="19" t="s">
        <v>500</v>
      </c>
    </row>
    <row r="124" spans="1:16" x14ac:dyDescent="0.25">
      <c r="A124" s="17" t="s">
        <v>53</v>
      </c>
      <c r="E124" s="26" t="s">
        <v>709</v>
      </c>
    </row>
    <row r="125" spans="1:16" ht="270" x14ac:dyDescent="0.25">
      <c r="A125" s="17" t="s">
        <v>48</v>
      </c>
      <c r="E125" s="19" t="s">
        <v>502</v>
      </c>
    </row>
    <row r="126" spans="1:16" ht="30" x14ac:dyDescent="0.25">
      <c r="A126" s="17" t="s">
        <v>41</v>
      </c>
      <c r="B126" s="17">
        <v>28</v>
      </c>
      <c r="C126" s="18" t="s">
        <v>498</v>
      </c>
      <c r="D126" s="17" t="s">
        <v>55</v>
      </c>
      <c r="E126" s="19" t="s">
        <v>499</v>
      </c>
      <c r="F126" s="20" t="s">
        <v>183</v>
      </c>
      <c r="G126" s="21">
        <v>623.08799999999997</v>
      </c>
      <c r="H126" s="22">
        <v>0</v>
      </c>
      <c r="I126" s="23">
        <f>ROUND(G126*H126,P4)</f>
        <v>0</v>
      </c>
      <c r="O126" s="24">
        <f>I126*0.21</f>
        <v>0</v>
      </c>
      <c r="P126">
        <v>3</v>
      </c>
    </row>
    <row r="127" spans="1:16" x14ac:dyDescent="0.25">
      <c r="A127" s="17" t="s">
        <v>46</v>
      </c>
      <c r="E127" s="19" t="s">
        <v>503</v>
      </c>
    </row>
    <row r="128" spans="1:16" x14ac:dyDescent="0.25">
      <c r="A128" s="17" t="s">
        <v>53</v>
      </c>
      <c r="E128" s="26" t="s">
        <v>709</v>
      </c>
    </row>
    <row r="129" spans="1:16" x14ac:dyDescent="0.25">
      <c r="A129" s="17" t="s">
        <v>53</v>
      </c>
      <c r="E129" s="26" t="s">
        <v>710</v>
      </c>
    </row>
    <row r="130" spans="1:16" ht="270" x14ac:dyDescent="0.25">
      <c r="A130" s="17" t="s">
        <v>48</v>
      </c>
      <c r="E130" s="19" t="s">
        <v>502</v>
      </c>
    </row>
    <row r="131" spans="1:16" ht="30" x14ac:dyDescent="0.25">
      <c r="A131" s="17" t="s">
        <v>41</v>
      </c>
      <c r="B131" s="17">
        <v>29</v>
      </c>
      <c r="C131" s="18" t="s">
        <v>505</v>
      </c>
      <c r="D131" t="s">
        <v>43</v>
      </c>
      <c r="E131" s="19" t="s">
        <v>506</v>
      </c>
      <c r="F131" s="20" t="s">
        <v>183</v>
      </c>
      <c r="G131" s="21">
        <v>98.78</v>
      </c>
      <c r="H131" s="22">
        <v>0</v>
      </c>
      <c r="I131" s="23">
        <f>ROUND(G131*H131,P4)</f>
        <v>0</v>
      </c>
      <c r="O131" s="24">
        <f>I131*0.21</f>
        <v>0</v>
      </c>
      <c r="P131">
        <v>3</v>
      </c>
    </row>
    <row r="132" spans="1:16" ht="30" x14ac:dyDescent="0.25">
      <c r="A132" s="17" t="s">
        <v>46</v>
      </c>
      <c r="E132" s="19" t="s">
        <v>507</v>
      </c>
    </row>
    <row r="133" spans="1:16" x14ac:dyDescent="0.25">
      <c r="A133" s="17" t="s">
        <v>53</v>
      </c>
      <c r="E133" s="26" t="s">
        <v>711</v>
      </c>
    </row>
    <row r="134" spans="1:16" ht="300" x14ac:dyDescent="0.25">
      <c r="A134" s="17" t="s">
        <v>48</v>
      </c>
      <c r="E134" s="19" t="s">
        <v>509</v>
      </c>
    </row>
    <row r="135" spans="1:16" x14ac:dyDescent="0.25">
      <c r="A135" s="17" t="s">
        <v>41</v>
      </c>
      <c r="B135" s="17">
        <v>30</v>
      </c>
      <c r="C135" s="18" t="s">
        <v>510</v>
      </c>
      <c r="D135" t="s">
        <v>43</v>
      </c>
      <c r="E135" s="19" t="s">
        <v>511</v>
      </c>
      <c r="F135" s="20" t="s">
        <v>183</v>
      </c>
      <c r="G135" s="21">
        <v>24.738</v>
      </c>
      <c r="H135" s="22">
        <v>0</v>
      </c>
      <c r="I135" s="23">
        <f>ROUND(G135*H135,P4)</f>
        <v>0</v>
      </c>
      <c r="O135" s="24">
        <f>I135*0.21</f>
        <v>0</v>
      </c>
      <c r="P135">
        <v>3</v>
      </c>
    </row>
    <row r="136" spans="1:16" ht="30" x14ac:dyDescent="0.25">
      <c r="A136" s="17" t="s">
        <v>46</v>
      </c>
      <c r="E136" s="19" t="s">
        <v>512</v>
      </c>
    </row>
    <row r="137" spans="1:16" x14ac:dyDescent="0.25">
      <c r="A137" s="17" t="s">
        <v>53</v>
      </c>
      <c r="E137" s="26" t="s">
        <v>712</v>
      </c>
    </row>
    <row r="138" spans="1:16" ht="45" x14ac:dyDescent="0.25">
      <c r="A138" s="17" t="s">
        <v>48</v>
      </c>
      <c r="E138" s="19" t="s">
        <v>514</v>
      </c>
    </row>
    <row r="139" spans="1:16" x14ac:dyDescent="0.25">
      <c r="A139" s="14" t="s">
        <v>38</v>
      </c>
      <c r="B139" s="14"/>
      <c r="C139" s="15" t="s">
        <v>713</v>
      </c>
      <c r="D139" s="14"/>
      <c r="E139" s="14" t="s">
        <v>714</v>
      </c>
      <c r="F139" s="14"/>
      <c r="G139" s="14"/>
      <c r="H139" s="14"/>
      <c r="I139" s="16">
        <f>SUMIFS(I140:I143,A140:A143,"P")</f>
        <v>0</v>
      </c>
    </row>
    <row r="140" spans="1:16" x14ac:dyDescent="0.25">
      <c r="A140" s="17" t="s">
        <v>41</v>
      </c>
      <c r="B140" s="17">
        <v>31</v>
      </c>
      <c r="C140" s="18" t="s">
        <v>491</v>
      </c>
      <c r="D140" t="s">
        <v>43</v>
      </c>
      <c r="E140" s="19" t="s">
        <v>492</v>
      </c>
      <c r="F140" s="20" t="s">
        <v>183</v>
      </c>
      <c r="G140" s="21">
        <v>63.965000000000003</v>
      </c>
      <c r="H140" s="22">
        <v>0</v>
      </c>
      <c r="I140" s="23">
        <f>ROUND(G140*H140,P4)</f>
        <v>0</v>
      </c>
      <c r="O140" s="24">
        <f>I140*0.21</f>
        <v>0</v>
      </c>
      <c r="P140">
        <v>3</v>
      </c>
    </row>
    <row r="141" spans="1:16" ht="30" x14ac:dyDescent="0.25">
      <c r="A141" s="17" t="s">
        <v>46</v>
      </c>
      <c r="E141" s="19" t="s">
        <v>493</v>
      </c>
    </row>
    <row r="142" spans="1:16" x14ac:dyDescent="0.25">
      <c r="A142" s="17" t="s">
        <v>53</v>
      </c>
      <c r="E142" s="26" t="s">
        <v>715</v>
      </c>
    </row>
    <row r="143" spans="1:16" ht="60" x14ac:dyDescent="0.25">
      <c r="A143" s="17" t="s">
        <v>48</v>
      </c>
      <c r="E143" s="19" t="s">
        <v>495</v>
      </c>
    </row>
    <row r="144" spans="1:16" x14ac:dyDescent="0.25">
      <c r="A144" s="14" t="s">
        <v>38</v>
      </c>
      <c r="B144" s="14"/>
      <c r="C144" s="15" t="s">
        <v>231</v>
      </c>
      <c r="D144" s="14"/>
      <c r="E144" s="14" t="s">
        <v>232</v>
      </c>
      <c r="F144" s="14"/>
      <c r="G144" s="14"/>
      <c r="H144" s="14"/>
      <c r="I144" s="16">
        <f>SUMIFS(I145:I172,A145:A172,"P")</f>
        <v>0</v>
      </c>
    </row>
    <row r="145" spans="1:16" x14ac:dyDescent="0.25">
      <c r="A145" s="17" t="s">
        <v>41</v>
      </c>
      <c r="B145" s="17">
        <v>32</v>
      </c>
      <c r="C145" s="18" t="s">
        <v>237</v>
      </c>
      <c r="D145" t="s">
        <v>43</v>
      </c>
      <c r="E145" s="19" t="s">
        <v>238</v>
      </c>
      <c r="F145" s="20" t="s">
        <v>163</v>
      </c>
      <c r="G145" s="21">
        <v>20.042999999999999</v>
      </c>
      <c r="H145" s="22">
        <v>0</v>
      </c>
      <c r="I145" s="23">
        <f>ROUND(G145*H145,P4)</f>
        <v>0</v>
      </c>
      <c r="O145" s="24">
        <f>I145*0.21</f>
        <v>0</v>
      </c>
      <c r="P145">
        <v>3</v>
      </c>
    </row>
    <row r="146" spans="1:16" ht="60" x14ac:dyDescent="0.25">
      <c r="A146" s="17" t="s">
        <v>46</v>
      </c>
      <c r="E146" s="19" t="s">
        <v>716</v>
      </c>
    </row>
    <row r="147" spans="1:16" x14ac:dyDescent="0.25">
      <c r="A147" s="17" t="s">
        <v>53</v>
      </c>
      <c r="E147" s="26" t="s">
        <v>717</v>
      </c>
    </row>
    <row r="148" spans="1:16" ht="409.5" x14ac:dyDescent="0.25">
      <c r="A148" s="17" t="s">
        <v>48</v>
      </c>
      <c r="E148" s="19" t="s">
        <v>240</v>
      </c>
    </row>
    <row r="149" spans="1:16" x14ac:dyDescent="0.25">
      <c r="A149" s="17" t="s">
        <v>41</v>
      </c>
      <c r="B149" s="17">
        <v>33</v>
      </c>
      <c r="C149" s="18" t="s">
        <v>520</v>
      </c>
      <c r="D149" t="s">
        <v>43</v>
      </c>
      <c r="E149" s="19" t="s">
        <v>521</v>
      </c>
      <c r="F149" s="20" t="s">
        <v>163</v>
      </c>
      <c r="G149" s="21">
        <v>44.45</v>
      </c>
      <c r="H149" s="22">
        <v>0</v>
      </c>
      <c r="I149" s="23">
        <f>ROUND(G149*H149,P4)</f>
        <v>0</v>
      </c>
      <c r="O149" s="24">
        <f>I149*0.21</f>
        <v>0</v>
      </c>
      <c r="P149">
        <v>3</v>
      </c>
    </row>
    <row r="150" spans="1:16" ht="45" x14ac:dyDescent="0.25">
      <c r="A150" s="17" t="s">
        <v>46</v>
      </c>
      <c r="E150" s="19" t="s">
        <v>718</v>
      </c>
    </row>
    <row r="151" spans="1:16" x14ac:dyDescent="0.25">
      <c r="A151" s="17" t="s">
        <v>53</v>
      </c>
      <c r="E151" s="26" t="s">
        <v>719</v>
      </c>
    </row>
    <row r="152" spans="1:16" ht="60" x14ac:dyDescent="0.25">
      <c r="A152" s="17" t="s">
        <v>48</v>
      </c>
      <c r="E152" s="19" t="s">
        <v>369</v>
      </c>
    </row>
    <row r="153" spans="1:16" x14ac:dyDescent="0.25">
      <c r="A153" s="17" t="s">
        <v>41</v>
      </c>
      <c r="B153" s="17">
        <v>34</v>
      </c>
      <c r="C153" s="18" t="s">
        <v>524</v>
      </c>
      <c r="D153" t="s">
        <v>43</v>
      </c>
      <c r="E153" s="19" t="s">
        <v>525</v>
      </c>
      <c r="F153" s="20" t="s">
        <v>163</v>
      </c>
      <c r="G153" s="21">
        <v>2.31</v>
      </c>
      <c r="H153" s="22">
        <v>0</v>
      </c>
      <c r="I153" s="23">
        <f>ROUND(G153*H153,P4)</f>
        <v>0</v>
      </c>
      <c r="O153" s="24">
        <f>I153*0.21</f>
        <v>0</v>
      </c>
      <c r="P153">
        <v>3</v>
      </c>
    </row>
    <row r="154" spans="1:16" ht="60" x14ac:dyDescent="0.25">
      <c r="A154" s="17" t="s">
        <v>46</v>
      </c>
      <c r="E154" s="19" t="s">
        <v>720</v>
      </c>
    </row>
    <row r="155" spans="1:16" x14ac:dyDescent="0.25">
      <c r="A155" s="17" t="s">
        <v>53</v>
      </c>
      <c r="E155" s="26" t="s">
        <v>721</v>
      </c>
    </row>
    <row r="156" spans="1:16" ht="45" x14ac:dyDescent="0.25">
      <c r="A156" s="17" t="s">
        <v>48</v>
      </c>
      <c r="E156" s="19" t="s">
        <v>528</v>
      </c>
    </row>
    <row r="157" spans="1:16" x14ac:dyDescent="0.25">
      <c r="A157" s="17" t="s">
        <v>41</v>
      </c>
      <c r="B157" s="17">
        <v>35</v>
      </c>
      <c r="C157" s="18" t="s">
        <v>529</v>
      </c>
      <c r="D157" t="s">
        <v>43</v>
      </c>
      <c r="E157" s="19" t="s">
        <v>530</v>
      </c>
      <c r="F157" s="20" t="s">
        <v>243</v>
      </c>
      <c r="G157" s="21">
        <v>1.8</v>
      </c>
      <c r="H157" s="22">
        <v>0</v>
      </c>
      <c r="I157" s="23">
        <f>ROUND(G157*H157,P4)</f>
        <v>0</v>
      </c>
      <c r="O157" s="24">
        <f>I157*0.21</f>
        <v>0</v>
      </c>
      <c r="P157">
        <v>3</v>
      </c>
    </row>
    <row r="158" spans="1:16" ht="45" x14ac:dyDescent="0.25">
      <c r="A158" s="17" t="s">
        <v>46</v>
      </c>
      <c r="E158" s="19" t="s">
        <v>722</v>
      </c>
    </row>
    <row r="159" spans="1:16" x14ac:dyDescent="0.25">
      <c r="A159" s="17" t="s">
        <v>53</v>
      </c>
      <c r="E159" s="26" t="s">
        <v>723</v>
      </c>
    </row>
    <row r="160" spans="1:16" ht="330" x14ac:dyDescent="0.25">
      <c r="A160" s="17" t="s">
        <v>48</v>
      </c>
      <c r="E160" s="19" t="s">
        <v>533</v>
      </c>
    </row>
    <row r="161" spans="1:16" x14ac:dyDescent="0.25">
      <c r="A161" s="17" t="s">
        <v>41</v>
      </c>
      <c r="B161" s="17">
        <v>36</v>
      </c>
      <c r="C161" s="18" t="s">
        <v>241</v>
      </c>
      <c r="D161" t="s">
        <v>43</v>
      </c>
      <c r="E161" s="19" t="s">
        <v>242</v>
      </c>
      <c r="F161" s="20" t="s">
        <v>243</v>
      </c>
      <c r="G161" s="21">
        <v>55.77</v>
      </c>
      <c r="H161" s="22">
        <v>0</v>
      </c>
      <c r="I161" s="23">
        <f>ROUND(G161*H161,P4)</f>
        <v>0</v>
      </c>
      <c r="O161" s="24">
        <f>I161*0.21</f>
        <v>0</v>
      </c>
      <c r="P161">
        <v>3</v>
      </c>
    </row>
    <row r="162" spans="1:16" ht="60" x14ac:dyDescent="0.25">
      <c r="A162" s="17" t="s">
        <v>46</v>
      </c>
      <c r="E162" s="19" t="s">
        <v>724</v>
      </c>
    </row>
    <row r="163" spans="1:16" x14ac:dyDescent="0.25">
      <c r="A163" s="17" t="s">
        <v>53</v>
      </c>
      <c r="E163" s="26" t="s">
        <v>725</v>
      </c>
    </row>
    <row r="164" spans="1:16" ht="315" x14ac:dyDescent="0.25">
      <c r="A164" s="17" t="s">
        <v>48</v>
      </c>
      <c r="E164" s="19" t="s">
        <v>245</v>
      </c>
    </row>
    <row r="165" spans="1:16" x14ac:dyDescent="0.25">
      <c r="A165" s="17" t="s">
        <v>41</v>
      </c>
      <c r="B165" s="17">
        <v>37</v>
      </c>
      <c r="C165" s="18" t="s">
        <v>726</v>
      </c>
      <c r="D165" t="s">
        <v>43</v>
      </c>
      <c r="E165" s="19" t="s">
        <v>727</v>
      </c>
      <c r="F165" s="20" t="s">
        <v>243</v>
      </c>
      <c r="G165" s="21">
        <v>1.6</v>
      </c>
      <c r="H165" s="22">
        <v>0</v>
      </c>
      <c r="I165" s="23">
        <f>ROUND(G165*H165,P4)</f>
        <v>0</v>
      </c>
      <c r="O165" s="24">
        <f>I165*0.21</f>
        <v>0</v>
      </c>
      <c r="P165">
        <v>3</v>
      </c>
    </row>
    <row r="166" spans="1:16" x14ac:dyDescent="0.25">
      <c r="A166" s="17" t="s">
        <v>46</v>
      </c>
      <c r="E166" s="25" t="s">
        <v>43</v>
      </c>
    </row>
    <row r="167" spans="1:16" x14ac:dyDescent="0.25">
      <c r="A167" s="17" t="s">
        <v>53</v>
      </c>
      <c r="E167" s="26" t="s">
        <v>728</v>
      </c>
    </row>
    <row r="168" spans="1:16" ht="300" x14ac:dyDescent="0.25">
      <c r="A168" s="17" t="s">
        <v>48</v>
      </c>
      <c r="E168" s="19" t="s">
        <v>729</v>
      </c>
    </row>
    <row r="169" spans="1:16" x14ac:dyDescent="0.25">
      <c r="A169" s="17" t="s">
        <v>41</v>
      </c>
      <c r="B169" s="17">
        <v>38</v>
      </c>
      <c r="C169" s="18" t="s">
        <v>730</v>
      </c>
      <c r="D169" t="s">
        <v>43</v>
      </c>
      <c r="E169" s="19" t="s">
        <v>731</v>
      </c>
      <c r="F169" s="20" t="s">
        <v>243</v>
      </c>
      <c r="G169" s="21">
        <v>1.6</v>
      </c>
      <c r="H169" s="22">
        <v>0</v>
      </c>
      <c r="I169" s="23">
        <f>ROUND(G169*H169,P4)</f>
        <v>0</v>
      </c>
      <c r="O169" s="24">
        <f>I169*0.21</f>
        <v>0</v>
      </c>
      <c r="P169">
        <v>3</v>
      </c>
    </row>
    <row r="170" spans="1:16" x14ac:dyDescent="0.25">
      <c r="A170" s="17" t="s">
        <v>46</v>
      </c>
      <c r="E170" s="25" t="s">
        <v>43</v>
      </c>
    </row>
    <row r="171" spans="1:16" x14ac:dyDescent="0.25">
      <c r="A171" s="17" t="s">
        <v>53</v>
      </c>
      <c r="E171" s="26" t="s">
        <v>728</v>
      </c>
    </row>
    <row r="172" spans="1:16" ht="60" x14ac:dyDescent="0.25">
      <c r="A172" s="17" t="s">
        <v>48</v>
      </c>
      <c r="E172" s="19" t="s">
        <v>732</v>
      </c>
    </row>
    <row r="173" spans="1:16" x14ac:dyDescent="0.25">
      <c r="A173" s="14" t="s">
        <v>38</v>
      </c>
      <c r="B173" s="14"/>
      <c r="C173" s="15" t="s">
        <v>246</v>
      </c>
      <c r="D173" s="14"/>
      <c r="E173" s="14" t="s">
        <v>247</v>
      </c>
      <c r="F173" s="14"/>
      <c r="G173" s="14"/>
      <c r="H173" s="14"/>
      <c r="I173" s="16">
        <f>SUMIFS(I174:I184,A174:A184,"P")</f>
        <v>0</v>
      </c>
    </row>
    <row r="174" spans="1:16" x14ac:dyDescent="0.25">
      <c r="A174" s="17" t="s">
        <v>41</v>
      </c>
      <c r="B174" s="17">
        <v>39</v>
      </c>
      <c r="C174" s="18" t="s">
        <v>733</v>
      </c>
      <c r="D174" t="s">
        <v>43</v>
      </c>
      <c r="E174" s="19" t="s">
        <v>734</v>
      </c>
      <c r="F174" s="20" t="s">
        <v>243</v>
      </c>
      <c r="G174" s="21">
        <v>35.340000000000003</v>
      </c>
      <c r="H174" s="22">
        <v>0</v>
      </c>
      <c r="I174" s="23">
        <f>ROUND(G174*H174,P4)</f>
        <v>0</v>
      </c>
      <c r="O174" s="24">
        <f>I174*0.21</f>
        <v>0</v>
      </c>
      <c r="P174">
        <v>3</v>
      </c>
    </row>
    <row r="175" spans="1:16" ht="30" x14ac:dyDescent="0.25">
      <c r="A175" s="17" t="s">
        <v>46</v>
      </c>
      <c r="E175" s="19" t="s">
        <v>735</v>
      </c>
    </row>
    <row r="176" spans="1:16" x14ac:dyDescent="0.25">
      <c r="A176" s="17" t="s">
        <v>53</v>
      </c>
      <c r="E176" s="26" t="s">
        <v>736</v>
      </c>
    </row>
    <row r="177" spans="1:16" ht="45" x14ac:dyDescent="0.25">
      <c r="A177" s="17" t="s">
        <v>48</v>
      </c>
      <c r="E177" s="19" t="s">
        <v>737</v>
      </c>
    </row>
    <row r="178" spans="1:16" x14ac:dyDescent="0.25">
      <c r="A178" s="17" t="s">
        <v>41</v>
      </c>
      <c r="B178" s="17">
        <v>40</v>
      </c>
      <c r="C178" s="18" t="s">
        <v>738</v>
      </c>
      <c r="D178" t="s">
        <v>43</v>
      </c>
      <c r="E178" s="19" t="s">
        <v>739</v>
      </c>
      <c r="F178" s="20" t="s">
        <v>107</v>
      </c>
      <c r="G178" s="21">
        <v>2</v>
      </c>
      <c r="H178" s="22">
        <v>0</v>
      </c>
      <c r="I178" s="23">
        <f>ROUND(G178*H178,P4)</f>
        <v>0</v>
      </c>
      <c r="O178" s="24">
        <f>I178*0.21</f>
        <v>0</v>
      </c>
      <c r="P178">
        <v>3</v>
      </c>
    </row>
    <row r="179" spans="1:16" x14ac:dyDescent="0.25">
      <c r="A179" s="17" t="s">
        <v>46</v>
      </c>
      <c r="E179" s="25" t="s">
        <v>43</v>
      </c>
    </row>
    <row r="180" spans="1:16" x14ac:dyDescent="0.25">
      <c r="A180" s="17" t="s">
        <v>53</v>
      </c>
      <c r="E180" s="27" t="s">
        <v>643</v>
      </c>
    </row>
    <row r="181" spans="1:16" ht="90" x14ac:dyDescent="0.25">
      <c r="A181" s="17" t="s">
        <v>48</v>
      </c>
      <c r="E181" s="19" t="s">
        <v>740</v>
      </c>
    </row>
    <row r="182" spans="1:16" x14ac:dyDescent="0.25">
      <c r="A182" s="17" t="s">
        <v>41</v>
      </c>
      <c r="B182" s="17">
        <v>41</v>
      </c>
      <c r="C182" s="18" t="s">
        <v>741</v>
      </c>
      <c r="D182" t="s">
        <v>43</v>
      </c>
      <c r="E182" s="19" t="s">
        <v>742</v>
      </c>
      <c r="F182" s="20" t="s">
        <v>107</v>
      </c>
      <c r="G182" s="21">
        <v>2</v>
      </c>
      <c r="H182" s="22">
        <v>0</v>
      </c>
      <c r="I182" s="23">
        <f>ROUND(G182*H182,P4)</f>
        <v>0</v>
      </c>
      <c r="O182" s="24">
        <f>I182*0.21</f>
        <v>0</v>
      </c>
      <c r="P182">
        <v>3</v>
      </c>
    </row>
    <row r="183" spans="1:16" x14ac:dyDescent="0.25">
      <c r="A183" s="17" t="s">
        <v>46</v>
      </c>
      <c r="E183" s="25" t="s">
        <v>43</v>
      </c>
    </row>
    <row r="184" spans="1:16" x14ac:dyDescent="0.25">
      <c r="A184" s="17" t="s">
        <v>48</v>
      </c>
      <c r="E184" s="19" t="s">
        <v>743</v>
      </c>
    </row>
    <row r="185" spans="1:16" x14ac:dyDescent="0.25">
      <c r="A185" s="14" t="s">
        <v>38</v>
      </c>
      <c r="B185" s="14"/>
      <c r="C185" s="15" t="s">
        <v>553</v>
      </c>
      <c r="D185" s="14"/>
      <c r="E185" s="14" t="s">
        <v>554</v>
      </c>
      <c r="F185" s="14"/>
      <c r="G185" s="14"/>
      <c r="H185" s="14"/>
      <c r="I185" s="16">
        <f>SUMIFS(I186:I206,A186:A206,"P")</f>
        <v>0</v>
      </c>
    </row>
    <row r="186" spans="1:16" x14ac:dyDescent="0.25">
      <c r="A186" s="17" t="s">
        <v>41</v>
      </c>
      <c r="B186" s="17">
        <v>42</v>
      </c>
      <c r="C186" s="18" t="s">
        <v>562</v>
      </c>
      <c r="D186" t="s">
        <v>43</v>
      </c>
      <c r="E186" s="19" t="s">
        <v>563</v>
      </c>
      <c r="F186" s="20" t="s">
        <v>243</v>
      </c>
      <c r="G186" s="21">
        <v>5.6</v>
      </c>
      <c r="H186" s="22">
        <v>0</v>
      </c>
      <c r="I186" s="23">
        <f>ROUND(G186*H186,P4)</f>
        <v>0</v>
      </c>
      <c r="O186" s="24">
        <f>I186*0.21</f>
        <v>0</v>
      </c>
      <c r="P186">
        <v>3</v>
      </c>
    </row>
    <row r="187" spans="1:16" ht="30" x14ac:dyDescent="0.25">
      <c r="A187" s="17" t="s">
        <v>46</v>
      </c>
      <c r="E187" s="19" t="s">
        <v>564</v>
      </c>
    </row>
    <row r="188" spans="1:16" x14ac:dyDescent="0.25">
      <c r="A188" s="17" t="s">
        <v>53</v>
      </c>
      <c r="E188" s="26" t="s">
        <v>744</v>
      </c>
    </row>
    <row r="189" spans="1:16" ht="75" x14ac:dyDescent="0.25">
      <c r="A189" s="17" t="s">
        <v>48</v>
      </c>
      <c r="E189" s="19" t="s">
        <v>378</v>
      </c>
    </row>
    <row r="190" spans="1:16" x14ac:dyDescent="0.25">
      <c r="A190" s="17" t="s">
        <v>41</v>
      </c>
      <c r="B190" s="17">
        <v>43</v>
      </c>
      <c r="C190" s="18" t="s">
        <v>581</v>
      </c>
      <c r="D190" t="s">
        <v>43</v>
      </c>
      <c r="E190" s="19" t="s">
        <v>582</v>
      </c>
      <c r="F190" s="20" t="s">
        <v>243</v>
      </c>
      <c r="G190" s="21">
        <v>10.86</v>
      </c>
      <c r="H190" s="22">
        <v>0</v>
      </c>
      <c r="I190" s="23">
        <f>ROUND(G190*H190,P4)</f>
        <v>0</v>
      </c>
      <c r="O190" s="24">
        <f>I190*0.21</f>
        <v>0</v>
      </c>
      <c r="P190">
        <v>3</v>
      </c>
    </row>
    <row r="191" spans="1:16" x14ac:dyDescent="0.25">
      <c r="A191" s="17" t="s">
        <v>46</v>
      </c>
      <c r="E191" s="25" t="s">
        <v>43</v>
      </c>
    </row>
    <row r="192" spans="1:16" x14ac:dyDescent="0.25">
      <c r="A192" s="17" t="s">
        <v>53</v>
      </c>
      <c r="E192" s="26" t="s">
        <v>745</v>
      </c>
    </row>
    <row r="193" spans="1:16" ht="30" x14ac:dyDescent="0.25">
      <c r="A193" s="17" t="s">
        <v>48</v>
      </c>
      <c r="E193" s="19" t="s">
        <v>584</v>
      </c>
    </row>
    <row r="194" spans="1:16" x14ac:dyDescent="0.25">
      <c r="A194" s="17" t="s">
        <v>41</v>
      </c>
      <c r="B194" s="17">
        <v>44</v>
      </c>
      <c r="C194" s="18" t="s">
        <v>585</v>
      </c>
      <c r="D194" t="s">
        <v>43</v>
      </c>
      <c r="E194" s="19" t="s">
        <v>586</v>
      </c>
      <c r="F194" s="20" t="s">
        <v>163</v>
      </c>
      <c r="G194" s="21">
        <v>5.3999999999999999E-2</v>
      </c>
      <c r="H194" s="22">
        <v>0</v>
      </c>
      <c r="I194" s="23">
        <f>ROUND(G194*H194,P4)</f>
        <v>0</v>
      </c>
      <c r="O194" s="24">
        <f>I194*0.21</f>
        <v>0</v>
      </c>
      <c r="P194">
        <v>3</v>
      </c>
    </row>
    <row r="195" spans="1:16" ht="45" x14ac:dyDescent="0.25">
      <c r="A195" s="17" t="s">
        <v>46</v>
      </c>
      <c r="E195" s="19" t="s">
        <v>587</v>
      </c>
    </row>
    <row r="196" spans="1:16" x14ac:dyDescent="0.25">
      <c r="A196" s="17" t="s">
        <v>53</v>
      </c>
      <c r="E196" s="26" t="s">
        <v>746</v>
      </c>
    </row>
    <row r="197" spans="1:16" x14ac:dyDescent="0.25">
      <c r="A197" s="17" t="s">
        <v>53</v>
      </c>
      <c r="E197" s="26" t="s">
        <v>747</v>
      </c>
    </row>
    <row r="198" spans="1:16" ht="45" x14ac:dyDescent="0.25">
      <c r="A198" s="17" t="s">
        <v>48</v>
      </c>
      <c r="E198" s="19" t="s">
        <v>278</v>
      </c>
    </row>
    <row r="199" spans="1:16" x14ac:dyDescent="0.25">
      <c r="A199" s="17" t="s">
        <v>41</v>
      </c>
      <c r="B199" s="17">
        <v>45</v>
      </c>
      <c r="C199" s="18" t="s">
        <v>590</v>
      </c>
      <c r="D199" s="17" t="s">
        <v>50</v>
      </c>
      <c r="E199" s="19" t="s">
        <v>591</v>
      </c>
      <c r="F199" s="20" t="s">
        <v>592</v>
      </c>
      <c r="G199" s="21">
        <v>28</v>
      </c>
      <c r="H199" s="22">
        <v>0</v>
      </c>
      <c r="I199" s="23">
        <f>ROUND(G199*H199,P4)</f>
        <v>0</v>
      </c>
      <c r="O199" s="24">
        <f>I199*0.21</f>
        <v>0</v>
      </c>
      <c r="P199">
        <v>3</v>
      </c>
    </row>
    <row r="200" spans="1:16" x14ac:dyDescent="0.25">
      <c r="A200" s="17" t="s">
        <v>46</v>
      </c>
      <c r="E200" s="19" t="s">
        <v>596</v>
      </c>
    </row>
    <row r="201" spans="1:16" x14ac:dyDescent="0.25">
      <c r="A201" s="17" t="s">
        <v>53</v>
      </c>
      <c r="E201" s="26" t="s">
        <v>748</v>
      </c>
    </row>
    <row r="202" spans="1:16" ht="409.5" x14ac:dyDescent="0.25">
      <c r="A202" s="17" t="s">
        <v>48</v>
      </c>
      <c r="E202" s="19" t="s">
        <v>595</v>
      </c>
    </row>
    <row r="203" spans="1:16" x14ac:dyDescent="0.25">
      <c r="A203" s="17" t="s">
        <v>41</v>
      </c>
      <c r="B203" s="17">
        <v>46</v>
      </c>
      <c r="C203" s="18" t="s">
        <v>602</v>
      </c>
      <c r="D203" t="s">
        <v>43</v>
      </c>
      <c r="E203" s="19" t="s">
        <v>603</v>
      </c>
      <c r="F203" s="20" t="s">
        <v>75</v>
      </c>
      <c r="G203" s="21">
        <v>35</v>
      </c>
      <c r="H203" s="22">
        <v>0</v>
      </c>
      <c r="I203" s="23">
        <f>ROUND(G203*H203,P4)</f>
        <v>0</v>
      </c>
      <c r="O203" s="24">
        <f>I203*0.21</f>
        <v>0</v>
      </c>
      <c r="P203">
        <v>3</v>
      </c>
    </row>
    <row r="204" spans="1:16" x14ac:dyDescent="0.25">
      <c r="A204" s="17" t="s">
        <v>46</v>
      </c>
      <c r="E204" s="25" t="s">
        <v>43</v>
      </c>
    </row>
    <row r="205" spans="1:16" x14ac:dyDescent="0.25">
      <c r="A205" s="17" t="s">
        <v>53</v>
      </c>
      <c r="E205" s="26" t="s">
        <v>749</v>
      </c>
    </row>
    <row r="206" spans="1:16" x14ac:dyDescent="0.25">
      <c r="A206" s="17" t="s">
        <v>48</v>
      </c>
      <c r="E206" s="25" t="s">
        <v>43</v>
      </c>
    </row>
    <row r="207" spans="1:16" x14ac:dyDescent="0.25">
      <c r="A207" s="14" t="s">
        <v>38</v>
      </c>
      <c r="B207" s="14"/>
      <c r="C207" s="15" t="s">
        <v>279</v>
      </c>
      <c r="D207" s="14"/>
      <c r="E207" s="14" t="s">
        <v>280</v>
      </c>
      <c r="F207" s="14"/>
      <c r="G207" s="14"/>
      <c r="H207" s="14"/>
      <c r="I207" s="16">
        <f>SUMIFS(I208:I221,A208:A221,"P")</f>
        <v>0</v>
      </c>
    </row>
    <row r="208" spans="1:16" x14ac:dyDescent="0.25">
      <c r="A208" s="17" t="s">
        <v>41</v>
      </c>
      <c r="B208" s="17">
        <v>47</v>
      </c>
      <c r="C208" s="18" t="s">
        <v>750</v>
      </c>
      <c r="D208" t="s">
        <v>43</v>
      </c>
      <c r="E208" s="19" t="s">
        <v>751</v>
      </c>
      <c r="F208" s="20" t="s">
        <v>163</v>
      </c>
      <c r="G208" s="21">
        <v>59.76</v>
      </c>
      <c r="H208" s="22">
        <v>0</v>
      </c>
      <c r="I208" s="23">
        <f>ROUND(G208*H208,P4)</f>
        <v>0</v>
      </c>
      <c r="O208" s="24">
        <f>I208*0.21</f>
        <v>0</v>
      </c>
      <c r="P208">
        <v>3</v>
      </c>
    </row>
    <row r="209" spans="1:16" ht="60" x14ac:dyDescent="0.25">
      <c r="A209" s="17" t="s">
        <v>46</v>
      </c>
      <c r="E209" s="19" t="s">
        <v>752</v>
      </c>
    </row>
    <row r="210" spans="1:16" x14ac:dyDescent="0.25">
      <c r="A210" s="17" t="s">
        <v>53</v>
      </c>
      <c r="E210" s="26" t="s">
        <v>753</v>
      </c>
    </row>
    <row r="211" spans="1:16" ht="150" x14ac:dyDescent="0.25">
      <c r="A211" s="17" t="s">
        <v>48</v>
      </c>
      <c r="E211" s="19" t="s">
        <v>754</v>
      </c>
    </row>
    <row r="212" spans="1:16" x14ac:dyDescent="0.25">
      <c r="A212" s="17" t="s">
        <v>41</v>
      </c>
      <c r="B212" s="17">
        <v>48</v>
      </c>
      <c r="C212" s="18" t="s">
        <v>620</v>
      </c>
      <c r="D212" t="s">
        <v>43</v>
      </c>
      <c r="E212" s="19" t="s">
        <v>621</v>
      </c>
      <c r="F212" s="20" t="s">
        <v>163</v>
      </c>
      <c r="G212" s="21">
        <v>27.515000000000001</v>
      </c>
      <c r="H212" s="22">
        <v>0</v>
      </c>
      <c r="I212" s="23">
        <f>ROUND(G212*H212,P4)</f>
        <v>0</v>
      </c>
      <c r="O212" s="24">
        <f>I212*0.21</f>
        <v>0</v>
      </c>
      <c r="P212">
        <v>3</v>
      </c>
    </row>
    <row r="213" spans="1:16" ht="30" x14ac:dyDescent="0.25">
      <c r="A213" s="17" t="s">
        <v>46</v>
      </c>
      <c r="E213" s="19" t="s">
        <v>755</v>
      </c>
    </row>
    <row r="214" spans="1:16" x14ac:dyDescent="0.25">
      <c r="A214" s="17" t="s">
        <v>53</v>
      </c>
      <c r="E214" s="26" t="s">
        <v>756</v>
      </c>
    </row>
    <row r="215" spans="1:16" x14ac:dyDescent="0.25">
      <c r="A215" s="17" t="s">
        <v>53</v>
      </c>
      <c r="E215" s="26" t="s">
        <v>757</v>
      </c>
    </row>
    <row r="216" spans="1:16" x14ac:dyDescent="0.25">
      <c r="A216" s="17" t="s">
        <v>53</v>
      </c>
      <c r="E216" s="26" t="s">
        <v>758</v>
      </c>
    </row>
    <row r="217" spans="1:16" ht="165" x14ac:dyDescent="0.25">
      <c r="A217" s="17" t="s">
        <v>48</v>
      </c>
      <c r="E217" s="19" t="s">
        <v>612</v>
      </c>
    </row>
    <row r="218" spans="1:16" x14ac:dyDescent="0.25">
      <c r="A218" s="17" t="s">
        <v>41</v>
      </c>
      <c r="B218" s="17">
        <v>49</v>
      </c>
      <c r="C218" s="18" t="s">
        <v>626</v>
      </c>
      <c r="D218" t="s">
        <v>43</v>
      </c>
      <c r="E218" s="19" t="s">
        <v>627</v>
      </c>
      <c r="F218" s="20" t="s">
        <v>288</v>
      </c>
      <c r="G218" s="21">
        <v>4457.43</v>
      </c>
      <c r="H218" s="22">
        <v>0</v>
      </c>
      <c r="I218" s="23">
        <f>ROUND(G218*H218,P4)</f>
        <v>0</v>
      </c>
      <c r="O218" s="24">
        <f>I218*0.21</f>
        <v>0</v>
      </c>
      <c r="P218">
        <v>3</v>
      </c>
    </row>
    <row r="219" spans="1:16" x14ac:dyDescent="0.25">
      <c r="A219" s="17" t="s">
        <v>46</v>
      </c>
      <c r="E219" s="25" t="s">
        <v>43</v>
      </c>
    </row>
    <row r="220" spans="1:16" x14ac:dyDescent="0.25">
      <c r="A220" s="17" t="s">
        <v>53</v>
      </c>
      <c r="E220" s="26" t="s">
        <v>759</v>
      </c>
    </row>
    <row r="221" spans="1:16" ht="45" x14ac:dyDescent="0.25">
      <c r="A221" s="17" t="s">
        <v>48</v>
      </c>
      <c r="E221" s="19" t="s">
        <v>290</v>
      </c>
    </row>
    <row r="222" spans="1:16" x14ac:dyDescent="0.25">
      <c r="A222" s="14" t="s">
        <v>38</v>
      </c>
      <c r="B222" s="14"/>
      <c r="C222" s="15" t="s">
        <v>303</v>
      </c>
      <c r="D222" s="14"/>
      <c r="E222" s="14" t="s">
        <v>304</v>
      </c>
      <c r="F222" s="14"/>
      <c r="G222" s="14"/>
      <c r="H222" s="14"/>
      <c r="I222" s="16">
        <f>SUMIFS(I223:I226,A223:A226,"P")</f>
        <v>0</v>
      </c>
    </row>
    <row r="223" spans="1:16" ht="30" x14ac:dyDescent="0.25">
      <c r="A223" s="17" t="s">
        <v>41</v>
      </c>
      <c r="B223" s="17">
        <v>50</v>
      </c>
      <c r="C223" s="18" t="s">
        <v>645</v>
      </c>
      <c r="D223" t="s">
        <v>43</v>
      </c>
      <c r="E223" s="19" t="s">
        <v>646</v>
      </c>
      <c r="F223" s="20" t="s">
        <v>297</v>
      </c>
      <c r="G223" s="21">
        <v>74.290999999999997</v>
      </c>
      <c r="H223" s="22">
        <v>0</v>
      </c>
      <c r="I223" s="23">
        <f>ROUND(G223*H223,P4)</f>
        <v>0</v>
      </c>
      <c r="O223" s="24">
        <f>I223*0.21</f>
        <v>0</v>
      </c>
      <c r="P223">
        <v>3</v>
      </c>
    </row>
    <row r="224" spans="1:16" x14ac:dyDescent="0.25">
      <c r="A224" s="17" t="s">
        <v>46</v>
      </c>
      <c r="E224" s="25" t="s">
        <v>43</v>
      </c>
    </row>
    <row r="225" spans="1:5" x14ac:dyDescent="0.25">
      <c r="A225" s="17" t="s">
        <v>53</v>
      </c>
      <c r="E225" s="26" t="s">
        <v>760</v>
      </c>
    </row>
    <row r="226" spans="1:5" ht="165" x14ac:dyDescent="0.25">
      <c r="A226" s="17" t="s">
        <v>48</v>
      </c>
      <c r="E226" s="19" t="s">
        <v>648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000</vt:lpstr>
      <vt:lpstr>101</vt:lpstr>
      <vt:lpstr>102</vt:lpstr>
      <vt:lpstr>201</vt:lpstr>
      <vt:lpstr>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Bro-PC\Bro</dc:creator>
  <cp:lastModifiedBy>Bronislav Šimoník</cp:lastModifiedBy>
  <dcterms:created xsi:type="dcterms:W3CDTF">2023-12-13T11:19:31Z</dcterms:created>
  <dcterms:modified xsi:type="dcterms:W3CDTF">2023-12-13T11:27:45Z</dcterms:modified>
</cp:coreProperties>
</file>